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240" windowWidth="15180" windowHeight="8712" tabRatio="802" activeTab="2"/>
  </bookViews>
  <sheets>
    <sheet name="APTCo STATEMENT AF" sheetId="1" r:id="rId1"/>
    <sheet name="APTCo STATEMENT AG" sheetId="2" r:id="rId2"/>
    <sheet name="IMTCo STATEMENT AF" sheetId="3" r:id="rId3"/>
    <sheet name="IMTCo STATEMENT AG" sheetId="4" r:id="rId4"/>
    <sheet name="KTCo STATEMENT AF" sheetId="5" r:id="rId5"/>
    <sheet name="KTCo STATEMENT AG" sheetId="6" r:id="rId6"/>
    <sheet name="OHTCo STATEMENT AF" sheetId="7" r:id="rId7"/>
    <sheet name="OHTCo STATEMENT AG" sheetId="8" r:id="rId8"/>
    <sheet name="WVTCo STATEMENT AF" sheetId="9" r:id="rId9"/>
    <sheet name="WVTCo STATEMENT AG" sheetId="10" r:id="rId10"/>
  </sheets>
  <definedNames>
    <definedName name="HEADA" localSheetId="2">'IMTCo STATEMENT AF'!$A$1:$O$14</definedName>
    <definedName name="HEADA" localSheetId="4">'KTCo STATEMENT AF'!$A$1:$O$14</definedName>
    <definedName name="HEADA" localSheetId="6">'OHTCo STATEMENT AF'!$A$1:$O$14</definedName>
    <definedName name="HEADA" localSheetId="8">'WVTCo STATEMENT AF'!$A$1:$O$14</definedName>
    <definedName name="HEADA">'APTCo STATEMENT AF'!$A$1:$O$14</definedName>
    <definedName name="HEADB" localSheetId="3">'IMTCo STATEMENT AG'!$A$1:$O$14</definedName>
    <definedName name="HEADB" localSheetId="5">'KTCo STATEMENT AG'!$A$1:$O$14</definedName>
    <definedName name="HEADB" localSheetId="7">'OHTCo STATEMENT AG'!$A$1:$O$14</definedName>
    <definedName name="HEADB" localSheetId="9">'WVTCo STATEMENT AG'!$A$1:$O$14</definedName>
    <definedName name="HEADB">'APTCo STATEMENT AG'!$A$1:$O$14</definedName>
    <definedName name="PAGEA" localSheetId="2">'IMTCo STATEMENT AF'!$A$15:$O$73</definedName>
    <definedName name="PAGEA" localSheetId="4">'KTCo STATEMENT AF'!$A$15:$O$69</definedName>
    <definedName name="PAGEA" localSheetId="6">'OHTCo STATEMENT AF'!$A$15:$O$72</definedName>
    <definedName name="PAGEA" localSheetId="8">'WVTCo STATEMENT AF'!$A$15:$O$71</definedName>
    <definedName name="PAGEA">'APTCo STATEMENT AF'!$A$15:$O$72</definedName>
    <definedName name="PAGEB" localSheetId="3">'IMTCo STATEMENT AG'!$A$15:$O$28</definedName>
    <definedName name="PAGEB" localSheetId="5">'KTCo STATEMENT AG'!$A$15:$O$31</definedName>
    <definedName name="PAGEB" localSheetId="7">'OHTCo STATEMENT AG'!$A$15:$O$30</definedName>
    <definedName name="PAGEB" localSheetId="9">'WVTCo STATEMENT AG'!$A$15:$O$29</definedName>
    <definedName name="PAGEB">'APTCo STATEMENT AG'!$A$15:$O$31</definedName>
    <definedName name="_xlnm.Print_Area" localSheetId="0">'APTCo STATEMENT AF'!$A$1:$S$73</definedName>
    <definedName name="_xlnm.Print_Area" localSheetId="1">'APTCo STATEMENT AG'!$A$15:$S$31</definedName>
    <definedName name="_xlnm.Print_Area" localSheetId="2">'IMTCo STATEMENT AF'!$A$1:$S$74</definedName>
    <definedName name="_xlnm.Print_Area" localSheetId="3">'IMTCo STATEMENT AG'!$A$15:$S$28</definedName>
    <definedName name="_xlnm.Print_Area" localSheetId="4">'KTCo STATEMENT AF'!$A$1:$S$70</definedName>
    <definedName name="_xlnm.Print_Area" localSheetId="5">'KTCo STATEMENT AG'!$A$15:$S$31</definedName>
    <definedName name="_xlnm.Print_Area" localSheetId="6">'OHTCo STATEMENT AF'!$A$1:$S$73</definedName>
    <definedName name="_xlnm.Print_Area" localSheetId="7">'OHTCo STATEMENT AG'!$A$15:$S$30</definedName>
    <definedName name="_xlnm.Print_Area" localSheetId="8">'WVTCo STATEMENT AF'!$A$1:$S$72</definedName>
    <definedName name="_xlnm.Print_Area" localSheetId="9">'WVTCo STATEMENT AG'!$A$15:$S$29</definedName>
    <definedName name="_xlnm.Print_Titles" localSheetId="0">'APTCo STATEMENT AF'!$A:$B,'APTCo STATEMENT AF'!$1:$14</definedName>
    <definedName name="_xlnm.Print_Titles" localSheetId="1">'APTCo STATEMENT AG'!$A:$B,'APTCo STATEMENT AG'!$1:$13</definedName>
    <definedName name="_xlnm.Print_Titles" localSheetId="2">'IMTCo STATEMENT AF'!$A:$B,'IMTCo STATEMENT AF'!$1:$14</definedName>
    <definedName name="_xlnm.Print_Titles" localSheetId="3">'IMTCo STATEMENT AG'!$A:$B,'IMTCo STATEMENT AG'!$1:$13</definedName>
    <definedName name="_xlnm.Print_Titles" localSheetId="4">'KTCo STATEMENT AF'!$A:$B,'KTCo STATEMENT AF'!$1:$14</definedName>
    <definedName name="_xlnm.Print_Titles" localSheetId="5">'KTCo STATEMENT AG'!$A:$B,'KTCo STATEMENT AG'!$1:$13</definedName>
    <definedName name="_xlnm.Print_Titles" localSheetId="6">'OHTCo STATEMENT AF'!$A:$B,'OHTCo STATEMENT AF'!$1:$14</definedName>
    <definedName name="_xlnm.Print_Titles" localSheetId="7">'OHTCo STATEMENT AG'!$A:$B,'OHTCo STATEMENT AG'!$1:$13</definedName>
    <definedName name="_xlnm.Print_Titles" localSheetId="8">'WVTCo STATEMENT AF'!$A:$B,'WVTCo STATEMENT AF'!$1:$14</definedName>
    <definedName name="_xlnm.Print_Titles" localSheetId="9">'WVTCo STATEMENT AG'!$A:$B,'WVTCo STATEMENT AG'!$1:$13</definedName>
  </definedNames>
  <calcPr calcId="145621"/>
</workbook>
</file>

<file path=xl/calcChain.xml><?xml version="1.0" encoding="utf-8"?>
<calcChain xmlns="http://schemas.openxmlformats.org/spreadsheetml/2006/main">
  <c r="S29" i="10" l="1"/>
  <c r="R29" i="10"/>
  <c r="Q29" i="10"/>
  <c r="O29" i="10"/>
  <c r="M29" i="10"/>
  <c r="K29" i="10"/>
  <c r="I29" i="10"/>
  <c r="F29" i="10"/>
  <c r="E29" i="10"/>
  <c r="G27" i="10"/>
  <c r="F27" i="10"/>
  <c r="E27" i="10"/>
  <c r="G26" i="10"/>
  <c r="F26" i="10"/>
  <c r="E26" i="10"/>
  <c r="G25" i="10"/>
  <c r="F25" i="10"/>
  <c r="E25" i="10"/>
  <c r="G24" i="10"/>
  <c r="F24" i="10"/>
  <c r="E24" i="10"/>
  <c r="G23" i="10"/>
  <c r="F23" i="10"/>
  <c r="E23" i="10"/>
  <c r="G22" i="10"/>
  <c r="F22" i="10"/>
  <c r="E22" i="10"/>
  <c r="J21" i="10"/>
  <c r="D21" i="10"/>
  <c r="C21" i="10"/>
  <c r="G21" i="10" s="1"/>
  <c r="J20" i="10"/>
  <c r="D20" i="10"/>
  <c r="C20" i="10"/>
  <c r="G20" i="10" s="1"/>
  <c r="J19" i="10"/>
  <c r="D19" i="10"/>
  <c r="G19" i="10" s="1"/>
  <c r="C19" i="10"/>
  <c r="J18" i="10"/>
  <c r="G18" i="10"/>
  <c r="D18" i="10"/>
  <c r="C18" i="10"/>
  <c r="N17" i="10"/>
  <c r="N29" i="10" s="1"/>
  <c r="D17" i="10"/>
  <c r="D29" i="10" s="1"/>
  <c r="C17" i="10"/>
  <c r="C29" i="10" s="1"/>
  <c r="A15" i="10"/>
  <c r="A16" i="10" s="1"/>
  <c r="A17" i="10" s="1"/>
  <c r="A18" i="10" s="1"/>
  <c r="A19" i="10" s="1"/>
  <c r="A20" i="10" s="1"/>
  <c r="A21" i="10" s="1"/>
  <c r="A22" i="10" s="1"/>
  <c r="A23" i="10" s="1"/>
  <c r="A24" i="10" s="1"/>
  <c r="A25" i="10" s="1"/>
  <c r="A26" i="10" s="1"/>
  <c r="A27" i="10" s="1"/>
  <c r="A28" i="10" s="1"/>
  <c r="A29" i="10" s="1"/>
  <c r="F13" i="10"/>
  <c r="E13" i="10"/>
  <c r="S71" i="9"/>
  <c r="R71" i="9"/>
  <c r="Q71" i="9"/>
  <c r="O71" i="9"/>
  <c r="N71" i="9"/>
  <c r="M71" i="9"/>
  <c r="K71" i="9"/>
  <c r="J71" i="9"/>
  <c r="I71" i="9"/>
  <c r="F71" i="9"/>
  <c r="E71" i="9"/>
  <c r="C71" i="9"/>
  <c r="J68" i="9"/>
  <c r="D68" i="9"/>
  <c r="D71" i="9" s="1"/>
  <c r="C68" i="9"/>
  <c r="F54" i="9"/>
  <c r="E54" i="9"/>
  <c r="G54" i="9" s="1"/>
  <c r="J53" i="9"/>
  <c r="D53" i="9"/>
  <c r="G53" i="9" s="1"/>
  <c r="C53" i="9"/>
  <c r="S49" i="9"/>
  <c r="S56" i="9" s="1"/>
  <c r="R49" i="9"/>
  <c r="R56" i="9" s="1"/>
  <c r="Q49" i="9"/>
  <c r="Q56" i="9" s="1"/>
  <c r="O49" i="9"/>
  <c r="O56" i="9" s="1"/>
  <c r="N49" i="9"/>
  <c r="N56" i="9" s="1"/>
  <c r="M49" i="9"/>
  <c r="M56" i="9" s="1"/>
  <c r="K49" i="9"/>
  <c r="K56" i="9" s="1"/>
  <c r="I49" i="9"/>
  <c r="I56" i="9" s="1"/>
  <c r="J47" i="9"/>
  <c r="F47" i="9"/>
  <c r="G47" i="9" s="1"/>
  <c r="E47" i="9"/>
  <c r="J46" i="9"/>
  <c r="G46" i="9"/>
  <c r="F46" i="9"/>
  <c r="E46" i="9"/>
  <c r="J45" i="9"/>
  <c r="F45" i="9"/>
  <c r="E45" i="9"/>
  <c r="G45" i="9" s="1"/>
  <c r="J44" i="9"/>
  <c r="F44" i="9"/>
  <c r="E44" i="9"/>
  <c r="G44" i="9" s="1"/>
  <c r="J43" i="9"/>
  <c r="F43" i="9"/>
  <c r="F49" i="9" s="1"/>
  <c r="F56" i="9" s="1"/>
  <c r="E43" i="9"/>
  <c r="E49" i="9" s="1"/>
  <c r="E56" i="9" s="1"/>
  <c r="J42" i="9"/>
  <c r="G42" i="9"/>
  <c r="D42" i="9"/>
  <c r="C42" i="9"/>
  <c r="J41" i="9"/>
  <c r="J49" i="9" s="1"/>
  <c r="J56" i="9" s="1"/>
  <c r="D41" i="9"/>
  <c r="D49" i="9" s="1"/>
  <c r="D56" i="9" s="1"/>
  <c r="C41" i="9"/>
  <c r="G41" i="9" s="1"/>
  <c r="S36" i="9"/>
  <c r="R36" i="9"/>
  <c r="Q36" i="9"/>
  <c r="O36" i="9"/>
  <c r="N36" i="9"/>
  <c r="M36" i="9"/>
  <c r="K36" i="9"/>
  <c r="I36" i="9"/>
  <c r="F36" i="9"/>
  <c r="E36" i="9"/>
  <c r="F34" i="9"/>
  <c r="E34" i="9"/>
  <c r="G34" i="9" s="1"/>
  <c r="F33" i="9"/>
  <c r="E33" i="9"/>
  <c r="G33" i="9" s="1"/>
  <c r="F32" i="9"/>
  <c r="E32" i="9"/>
  <c r="G32" i="9" s="1"/>
  <c r="J31" i="9"/>
  <c r="D31" i="9"/>
  <c r="C31" i="9"/>
  <c r="G31" i="9" s="1"/>
  <c r="J30" i="9"/>
  <c r="D30" i="9"/>
  <c r="G30" i="9" s="1"/>
  <c r="C30" i="9"/>
  <c r="J29" i="9"/>
  <c r="G29" i="9"/>
  <c r="D29" i="9"/>
  <c r="C29" i="9"/>
  <c r="J28" i="9"/>
  <c r="J36" i="9" s="1"/>
  <c r="D28" i="9"/>
  <c r="D36" i="9" s="1"/>
  <c r="C28" i="9"/>
  <c r="G28" i="9" s="1"/>
  <c r="G36" i="9" s="1"/>
  <c r="S23" i="9"/>
  <c r="R23" i="9"/>
  <c r="Q23" i="9"/>
  <c r="O23" i="9"/>
  <c r="N23" i="9"/>
  <c r="M23" i="9"/>
  <c r="K23" i="9"/>
  <c r="J23" i="9"/>
  <c r="I23" i="9"/>
  <c r="F23" i="9"/>
  <c r="E23" i="9"/>
  <c r="C23" i="9"/>
  <c r="F21" i="9"/>
  <c r="E21" i="9"/>
  <c r="G21" i="9" s="1"/>
  <c r="F20" i="9"/>
  <c r="E20" i="9"/>
  <c r="G20" i="9" s="1"/>
  <c r="F19" i="9"/>
  <c r="E19" i="9"/>
  <c r="G19" i="9" s="1"/>
  <c r="J17" i="9"/>
  <c r="D17" i="9"/>
  <c r="D23" i="9" s="1"/>
  <c r="C17" i="9"/>
  <c r="A16" i="9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A27" i="9" s="1"/>
  <c r="A28" i="9" s="1"/>
  <c r="A29" i="9" s="1"/>
  <c r="A30" i="9" s="1"/>
  <c r="A31" i="9" s="1"/>
  <c r="A32" i="9" s="1"/>
  <c r="A33" i="9" s="1"/>
  <c r="A34" i="9" s="1"/>
  <c r="A35" i="9" s="1"/>
  <c r="A36" i="9" s="1"/>
  <c r="A37" i="9" s="1"/>
  <c r="A38" i="9" s="1"/>
  <c r="A39" i="9" s="1"/>
  <c r="A40" i="9" s="1"/>
  <c r="A41" i="9" s="1"/>
  <c r="A42" i="9" s="1"/>
  <c r="A43" i="9" s="1"/>
  <c r="A44" i="9" s="1"/>
  <c r="A45" i="9" s="1"/>
  <c r="A46" i="9" s="1"/>
  <c r="A47" i="9" s="1"/>
  <c r="A48" i="9" s="1"/>
  <c r="A49" i="9" s="1"/>
  <c r="A50" i="9" s="1"/>
  <c r="A51" i="9" s="1"/>
  <c r="A52" i="9" s="1"/>
  <c r="A53" i="9" s="1"/>
  <c r="A54" i="9" s="1"/>
  <c r="A55" i="9" s="1"/>
  <c r="A56" i="9" s="1"/>
  <c r="A57" i="9" s="1"/>
  <c r="A58" i="9" s="1"/>
  <c r="A59" i="9" s="1"/>
  <c r="A60" i="9" s="1"/>
  <c r="A61" i="9" s="1"/>
  <c r="A62" i="9" s="1"/>
  <c r="A63" i="9" s="1"/>
  <c r="A64" i="9" s="1"/>
  <c r="A65" i="9" s="1"/>
  <c r="A66" i="9" s="1"/>
  <c r="A67" i="9" s="1"/>
  <c r="A68" i="9" s="1"/>
  <c r="A69" i="9" s="1"/>
  <c r="A70" i="9" s="1"/>
  <c r="A71" i="9" s="1"/>
  <c r="F13" i="9"/>
  <c r="E13" i="9"/>
  <c r="G17" i="10" l="1"/>
  <c r="G29" i="10" s="1"/>
  <c r="J17" i="10"/>
  <c r="J29" i="10" s="1"/>
  <c r="G49" i="9"/>
  <c r="G56" i="9" s="1"/>
  <c r="G43" i="9"/>
  <c r="C49" i="9"/>
  <c r="C56" i="9" s="1"/>
  <c r="G68" i="9"/>
  <c r="G71" i="9" s="1"/>
  <c r="C36" i="9"/>
  <c r="G17" i="9"/>
  <c r="G23" i="9" s="1"/>
  <c r="S30" i="8" l="1"/>
  <c r="R30" i="8"/>
  <c r="Q30" i="8"/>
  <c r="O30" i="8"/>
  <c r="M30" i="8"/>
  <c r="K30" i="8"/>
  <c r="I30" i="8"/>
  <c r="F30" i="8"/>
  <c r="E30" i="8"/>
  <c r="F28" i="8"/>
  <c r="E28" i="8"/>
  <c r="G28" i="8" s="1"/>
  <c r="F27" i="8"/>
  <c r="E27" i="8"/>
  <c r="G27" i="8" s="1"/>
  <c r="F26" i="8"/>
  <c r="E26" i="8"/>
  <c r="G26" i="8" s="1"/>
  <c r="F25" i="8"/>
  <c r="E25" i="8"/>
  <c r="G25" i="8" s="1"/>
  <c r="F24" i="8"/>
  <c r="E24" i="8"/>
  <c r="G24" i="8" s="1"/>
  <c r="F23" i="8"/>
  <c r="E23" i="8"/>
  <c r="G23" i="8" s="1"/>
  <c r="J22" i="8"/>
  <c r="D22" i="8"/>
  <c r="C22" i="8"/>
  <c r="G22" i="8" s="1"/>
  <c r="J21" i="8"/>
  <c r="D21" i="8"/>
  <c r="G21" i="8" s="1"/>
  <c r="C21" i="8"/>
  <c r="J20" i="8"/>
  <c r="G20" i="8"/>
  <c r="D20" i="8"/>
  <c r="C20" i="8"/>
  <c r="J19" i="8"/>
  <c r="J30" i="8" s="1"/>
  <c r="D19" i="8"/>
  <c r="C19" i="8"/>
  <c r="G19" i="8" s="1"/>
  <c r="J18" i="8"/>
  <c r="D18" i="8"/>
  <c r="C18" i="8"/>
  <c r="G18" i="8" s="1"/>
  <c r="N17" i="8"/>
  <c r="N30" i="8" s="1"/>
  <c r="J17" i="8"/>
  <c r="G17" i="8"/>
  <c r="D17" i="8"/>
  <c r="D30" i="8" s="1"/>
  <c r="C17" i="8"/>
  <c r="C30" i="8" s="1"/>
  <c r="A16" i="8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F13" i="8"/>
  <c r="E13" i="8"/>
  <c r="S72" i="7"/>
  <c r="R72" i="7"/>
  <c r="Q72" i="7"/>
  <c r="O72" i="7"/>
  <c r="N72" i="7"/>
  <c r="M72" i="7"/>
  <c r="K72" i="7"/>
  <c r="J72" i="7"/>
  <c r="I72" i="7"/>
  <c r="F72" i="7"/>
  <c r="E72" i="7"/>
  <c r="D72" i="7"/>
  <c r="C72" i="7"/>
  <c r="J69" i="7"/>
  <c r="G69" i="7"/>
  <c r="G72" i="7" s="1"/>
  <c r="G55" i="7"/>
  <c r="F55" i="7"/>
  <c r="E55" i="7"/>
  <c r="J54" i="7"/>
  <c r="D54" i="7"/>
  <c r="C54" i="7"/>
  <c r="G54" i="7" s="1"/>
  <c r="S50" i="7"/>
  <c r="S57" i="7" s="1"/>
  <c r="R50" i="7"/>
  <c r="R57" i="7" s="1"/>
  <c r="Q50" i="7"/>
  <c r="Q57" i="7" s="1"/>
  <c r="O50" i="7"/>
  <c r="O57" i="7" s="1"/>
  <c r="N50" i="7"/>
  <c r="N57" i="7" s="1"/>
  <c r="M50" i="7"/>
  <c r="M57" i="7" s="1"/>
  <c r="K50" i="7"/>
  <c r="K57" i="7" s="1"/>
  <c r="I50" i="7"/>
  <c r="I57" i="7" s="1"/>
  <c r="J48" i="7"/>
  <c r="F48" i="7"/>
  <c r="E48" i="7"/>
  <c r="G48" i="7" s="1"/>
  <c r="J47" i="7"/>
  <c r="F47" i="7"/>
  <c r="E47" i="7"/>
  <c r="G47" i="7" s="1"/>
  <c r="J46" i="7"/>
  <c r="F46" i="7"/>
  <c r="G46" i="7" s="1"/>
  <c r="E46" i="7"/>
  <c r="J45" i="7"/>
  <c r="G45" i="7"/>
  <c r="F45" i="7"/>
  <c r="E45" i="7"/>
  <c r="J44" i="7"/>
  <c r="J50" i="7" s="1"/>
  <c r="J57" i="7" s="1"/>
  <c r="F44" i="7"/>
  <c r="F50" i="7" s="1"/>
  <c r="F57" i="7" s="1"/>
  <c r="E44" i="7"/>
  <c r="G44" i="7" s="1"/>
  <c r="J43" i="7"/>
  <c r="D43" i="7"/>
  <c r="C43" i="7"/>
  <c r="G43" i="7" s="1"/>
  <c r="J42" i="7"/>
  <c r="D42" i="7"/>
  <c r="G42" i="7" s="1"/>
  <c r="C42" i="7"/>
  <c r="C50" i="7" s="1"/>
  <c r="C57" i="7" s="1"/>
  <c r="S37" i="7"/>
  <c r="R37" i="7"/>
  <c r="Q37" i="7"/>
  <c r="O37" i="7"/>
  <c r="N37" i="7"/>
  <c r="M37" i="7"/>
  <c r="K37" i="7"/>
  <c r="I37" i="7"/>
  <c r="F35" i="7"/>
  <c r="G35" i="7" s="1"/>
  <c r="E35" i="7"/>
  <c r="F34" i="7"/>
  <c r="G34" i="7" s="1"/>
  <c r="E34" i="7"/>
  <c r="F33" i="7"/>
  <c r="F37" i="7" s="1"/>
  <c r="D33" i="7"/>
  <c r="C33" i="7"/>
  <c r="E33" i="7" s="1"/>
  <c r="E37" i="7" s="1"/>
  <c r="J32" i="7"/>
  <c r="D32" i="7"/>
  <c r="C32" i="7"/>
  <c r="G32" i="7" s="1"/>
  <c r="J31" i="7"/>
  <c r="D31" i="7"/>
  <c r="G31" i="7" s="1"/>
  <c r="C31" i="7"/>
  <c r="J30" i="7"/>
  <c r="G30" i="7"/>
  <c r="D30" i="7"/>
  <c r="C30" i="7"/>
  <c r="J29" i="7"/>
  <c r="D29" i="7"/>
  <c r="C29" i="7"/>
  <c r="G29" i="7" s="1"/>
  <c r="J28" i="7"/>
  <c r="J37" i="7" s="1"/>
  <c r="D28" i="7"/>
  <c r="D37" i="7" s="1"/>
  <c r="C28" i="7"/>
  <c r="G28" i="7" s="1"/>
  <c r="S23" i="7"/>
  <c r="R23" i="7"/>
  <c r="Q23" i="7"/>
  <c r="O23" i="7"/>
  <c r="N23" i="7"/>
  <c r="M23" i="7"/>
  <c r="K23" i="7"/>
  <c r="I23" i="7"/>
  <c r="F23" i="7"/>
  <c r="D23" i="7"/>
  <c r="C23" i="7"/>
  <c r="F21" i="7"/>
  <c r="E21" i="7"/>
  <c r="G21" i="7" s="1"/>
  <c r="F20" i="7"/>
  <c r="E20" i="7"/>
  <c r="G20" i="7" s="1"/>
  <c r="F19" i="7"/>
  <c r="E19" i="7"/>
  <c r="E23" i="7" s="1"/>
  <c r="J17" i="7"/>
  <c r="J23" i="7" s="1"/>
  <c r="G17" i="7"/>
  <c r="D17" i="7"/>
  <c r="C17" i="7"/>
  <c r="A16" i="7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A43" i="7" s="1"/>
  <c r="A44" i="7" s="1"/>
  <c r="A45" i="7" s="1"/>
  <c r="A46" i="7" s="1"/>
  <c r="A47" i="7" s="1"/>
  <c r="A48" i="7" s="1"/>
  <c r="A49" i="7" s="1"/>
  <c r="A50" i="7" s="1"/>
  <c r="A51" i="7" s="1"/>
  <c r="A52" i="7" s="1"/>
  <c r="A53" i="7" s="1"/>
  <c r="A54" i="7" s="1"/>
  <c r="A55" i="7" s="1"/>
  <c r="A56" i="7" s="1"/>
  <c r="A57" i="7" s="1"/>
  <c r="A58" i="7" s="1"/>
  <c r="A59" i="7" s="1"/>
  <c r="A60" i="7" s="1"/>
  <c r="A61" i="7" s="1"/>
  <c r="A62" i="7" s="1"/>
  <c r="A63" i="7" s="1"/>
  <c r="A64" i="7" s="1"/>
  <c r="A65" i="7" s="1"/>
  <c r="A66" i="7" s="1"/>
  <c r="A67" i="7" s="1"/>
  <c r="A68" i="7" s="1"/>
  <c r="A69" i="7" s="1"/>
  <c r="A70" i="7" s="1"/>
  <c r="A71" i="7" s="1"/>
  <c r="A72" i="7" s="1"/>
  <c r="F13" i="7"/>
  <c r="E13" i="7"/>
  <c r="G30" i="8" l="1"/>
  <c r="G50" i="7"/>
  <c r="G57" i="7" s="1"/>
  <c r="C37" i="7"/>
  <c r="D50" i="7"/>
  <c r="D57" i="7" s="1"/>
  <c r="E50" i="7"/>
  <c r="E57" i="7" s="1"/>
  <c r="G19" i="7"/>
  <c r="G23" i="7" s="1"/>
  <c r="G33" i="7"/>
  <c r="G37" i="7" s="1"/>
  <c r="S31" i="6" l="1"/>
  <c r="R31" i="6"/>
  <c r="Q31" i="6"/>
  <c r="O31" i="6"/>
  <c r="N31" i="6"/>
  <c r="M31" i="6"/>
  <c r="K31" i="6"/>
  <c r="I31" i="6"/>
  <c r="J29" i="6"/>
  <c r="D29" i="6"/>
  <c r="C29" i="6"/>
  <c r="G29" i="6" s="1"/>
  <c r="F28" i="6"/>
  <c r="E28" i="6"/>
  <c r="G28" i="6" s="1"/>
  <c r="F27" i="6"/>
  <c r="E27" i="6"/>
  <c r="G27" i="6" s="1"/>
  <c r="F26" i="6"/>
  <c r="E26" i="6"/>
  <c r="G26" i="6" s="1"/>
  <c r="F25" i="6"/>
  <c r="E25" i="6"/>
  <c r="G25" i="6" s="1"/>
  <c r="F24" i="6"/>
  <c r="E24" i="6"/>
  <c r="G24" i="6" s="1"/>
  <c r="F23" i="6"/>
  <c r="F31" i="6" s="1"/>
  <c r="E23" i="6"/>
  <c r="G23" i="6" s="1"/>
  <c r="J22" i="6"/>
  <c r="G22" i="6"/>
  <c r="D22" i="6"/>
  <c r="C22" i="6"/>
  <c r="J21" i="6"/>
  <c r="D21" i="6"/>
  <c r="C21" i="6"/>
  <c r="G21" i="6" s="1"/>
  <c r="J20" i="6"/>
  <c r="D20" i="6"/>
  <c r="C20" i="6"/>
  <c r="G20" i="6" s="1"/>
  <c r="J19" i="6"/>
  <c r="D19" i="6"/>
  <c r="C19" i="6"/>
  <c r="G19" i="6" s="1"/>
  <c r="J18" i="6"/>
  <c r="G18" i="6"/>
  <c r="D18" i="6"/>
  <c r="C18" i="6"/>
  <c r="J17" i="6"/>
  <c r="J31" i="6" s="1"/>
  <c r="D17" i="6"/>
  <c r="D31" i="6" s="1"/>
  <c r="C17" i="6"/>
  <c r="C31" i="6" s="1"/>
  <c r="A17" i="6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16" i="6"/>
  <c r="F13" i="6"/>
  <c r="E13" i="6"/>
  <c r="S69" i="5"/>
  <c r="R69" i="5"/>
  <c r="Q69" i="5"/>
  <c r="O69" i="5"/>
  <c r="N69" i="5"/>
  <c r="M69" i="5"/>
  <c r="K69" i="5"/>
  <c r="I69" i="5"/>
  <c r="F69" i="5"/>
  <c r="E69" i="5"/>
  <c r="D69" i="5"/>
  <c r="C69" i="5"/>
  <c r="J66" i="5"/>
  <c r="J69" i="5" s="1"/>
  <c r="D66" i="5"/>
  <c r="C66" i="5"/>
  <c r="G66" i="5" s="1"/>
  <c r="G69" i="5" s="1"/>
  <c r="G52" i="5"/>
  <c r="F52" i="5"/>
  <c r="E52" i="5"/>
  <c r="J51" i="5"/>
  <c r="D51" i="5"/>
  <c r="C51" i="5"/>
  <c r="G51" i="5" s="1"/>
  <c r="S47" i="5"/>
  <c r="S54" i="5" s="1"/>
  <c r="R47" i="5"/>
  <c r="R54" i="5" s="1"/>
  <c r="Q47" i="5"/>
  <c r="Q54" i="5" s="1"/>
  <c r="O47" i="5"/>
  <c r="O54" i="5" s="1"/>
  <c r="N47" i="5"/>
  <c r="N54" i="5" s="1"/>
  <c r="M47" i="5"/>
  <c r="M54" i="5" s="1"/>
  <c r="K47" i="5"/>
  <c r="K54" i="5" s="1"/>
  <c r="I47" i="5"/>
  <c r="I54" i="5" s="1"/>
  <c r="J45" i="5"/>
  <c r="F45" i="5"/>
  <c r="E45" i="5"/>
  <c r="G45" i="5" s="1"/>
  <c r="J44" i="5"/>
  <c r="F44" i="5"/>
  <c r="E44" i="5"/>
  <c r="G44" i="5" s="1"/>
  <c r="J43" i="5"/>
  <c r="F43" i="5"/>
  <c r="G43" i="5" s="1"/>
  <c r="E43" i="5"/>
  <c r="J42" i="5"/>
  <c r="G42" i="5"/>
  <c r="F42" i="5"/>
  <c r="E42" i="5"/>
  <c r="J41" i="5"/>
  <c r="J47" i="5" s="1"/>
  <c r="J54" i="5" s="1"/>
  <c r="F41" i="5"/>
  <c r="F47" i="5" s="1"/>
  <c r="F54" i="5" s="1"/>
  <c r="E41" i="5"/>
  <c r="G41" i="5" s="1"/>
  <c r="J40" i="5"/>
  <c r="D40" i="5"/>
  <c r="C40" i="5"/>
  <c r="G40" i="5" s="1"/>
  <c r="J39" i="5"/>
  <c r="D39" i="5"/>
  <c r="G39" i="5" s="1"/>
  <c r="C39" i="5"/>
  <c r="C47" i="5" s="1"/>
  <c r="C54" i="5" s="1"/>
  <c r="S34" i="5"/>
  <c r="R34" i="5"/>
  <c r="Q34" i="5"/>
  <c r="O34" i="5"/>
  <c r="N34" i="5"/>
  <c r="M34" i="5"/>
  <c r="K34" i="5"/>
  <c r="I34" i="5"/>
  <c r="D34" i="5"/>
  <c r="C34" i="5"/>
  <c r="F32" i="5"/>
  <c r="G32" i="5" s="1"/>
  <c r="E32" i="5"/>
  <c r="F31" i="5"/>
  <c r="G31" i="5" s="1"/>
  <c r="E31" i="5"/>
  <c r="F30" i="5"/>
  <c r="F34" i="5" s="1"/>
  <c r="E30" i="5"/>
  <c r="E34" i="5" s="1"/>
  <c r="J29" i="5"/>
  <c r="G29" i="5"/>
  <c r="D29" i="5"/>
  <c r="C29" i="5"/>
  <c r="J28" i="5"/>
  <c r="J34" i="5" s="1"/>
  <c r="D28" i="5"/>
  <c r="C28" i="5"/>
  <c r="G28" i="5" s="1"/>
  <c r="S23" i="5"/>
  <c r="R23" i="5"/>
  <c r="Q23" i="5"/>
  <c r="O23" i="5"/>
  <c r="N23" i="5"/>
  <c r="M23" i="5"/>
  <c r="K23" i="5"/>
  <c r="J23" i="5"/>
  <c r="I23" i="5"/>
  <c r="F23" i="5"/>
  <c r="E23" i="5"/>
  <c r="F21" i="5"/>
  <c r="E21" i="5"/>
  <c r="G21" i="5" s="1"/>
  <c r="F20" i="5"/>
  <c r="E20" i="5"/>
  <c r="G20" i="5" s="1"/>
  <c r="F19" i="5"/>
  <c r="E19" i="5"/>
  <c r="G19" i="5" s="1"/>
  <c r="J17" i="5"/>
  <c r="D17" i="5"/>
  <c r="D23" i="5" s="1"/>
  <c r="C17" i="5"/>
  <c r="C23" i="5" s="1"/>
  <c r="A16" i="5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3" i="5" s="1"/>
  <c r="A64" i="5" s="1"/>
  <c r="A65" i="5" s="1"/>
  <c r="A66" i="5" s="1"/>
  <c r="A67" i="5" s="1"/>
  <c r="A68" i="5" s="1"/>
  <c r="A69" i="5" s="1"/>
  <c r="F13" i="5"/>
  <c r="E13" i="5"/>
  <c r="G17" i="6" l="1"/>
  <c r="G31" i="6" s="1"/>
  <c r="E31" i="6"/>
  <c r="G47" i="5"/>
  <c r="G54" i="5" s="1"/>
  <c r="G17" i="5"/>
  <c r="G23" i="5" s="1"/>
  <c r="G30" i="5"/>
  <c r="G34" i="5" s="1"/>
  <c r="D47" i="5"/>
  <c r="D54" i="5" s="1"/>
  <c r="E47" i="5"/>
  <c r="E54" i="5" s="1"/>
  <c r="S28" i="4" l="1"/>
  <c r="R28" i="4"/>
  <c r="Q28" i="4"/>
  <c r="O28" i="4"/>
  <c r="M28" i="4"/>
  <c r="K28" i="4"/>
  <c r="I28" i="4"/>
  <c r="F28" i="4"/>
  <c r="E28" i="4"/>
  <c r="F26" i="4"/>
  <c r="E26" i="4"/>
  <c r="G26" i="4" s="1"/>
  <c r="F25" i="4"/>
  <c r="E25" i="4"/>
  <c r="G25" i="4" s="1"/>
  <c r="F24" i="4"/>
  <c r="E24" i="4"/>
  <c r="G24" i="4" s="1"/>
  <c r="F23" i="4"/>
  <c r="E23" i="4"/>
  <c r="G23" i="4" s="1"/>
  <c r="F22" i="4"/>
  <c r="E22" i="4"/>
  <c r="G22" i="4" s="1"/>
  <c r="F21" i="4"/>
  <c r="E21" i="4"/>
  <c r="G21" i="4" s="1"/>
  <c r="J20" i="4"/>
  <c r="D20" i="4"/>
  <c r="C20" i="4"/>
  <c r="G20" i="4" s="1"/>
  <c r="J19" i="4"/>
  <c r="D19" i="4"/>
  <c r="G19" i="4" s="1"/>
  <c r="C19" i="4"/>
  <c r="J18" i="4"/>
  <c r="G18" i="4"/>
  <c r="D18" i="4"/>
  <c r="C18" i="4"/>
  <c r="N17" i="4"/>
  <c r="N28" i="4" s="1"/>
  <c r="D17" i="4"/>
  <c r="D28" i="4" s="1"/>
  <c r="C17" i="4"/>
  <c r="G17" i="4" s="1"/>
  <c r="A16" i="4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F13" i="4"/>
  <c r="E13" i="4"/>
  <c r="S73" i="3"/>
  <c r="R73" i="3"/>
  <c r="Q73" i="3"/>
  <c r="O73" i="3"/>
  <c r="N73" i="3"/>
  <c r="M73" i="3"/>
  <c r="K73" i="3"/>
  <c r="J73" i="3"/>
  <c r="I73" i="3"/>
  <c r="F73" i="3"/>
  <c r="E73" i="3"/>
  <c r="D73" i="3"/>
  <c r="C73" i="3"/>
  <c r="J70" i="3"/>
  <c r="G70" i="3"/>
  <c r="G73" i="3" s="1"/>
  <c r="S58" i="3"/>
  <c r="N58" i="3"/>
  <c r="G56" i="3"/>
  <c r="F56" i="3"/>
  <c r="E56" i="3"/>
  <c r="J55" i="3"/>
  <c r="D55" i="3"/>
  <c r="C55" i="3"/>
  <c r="G55" i="3" s="1"/>
  <c r="S51" i="3"/>
  <c r="R51" i="3"/>
  <c r="R58" i="3" s="1"/>
  <c r="Q51" i="3"/>
  <c r="Q58" i="3" s="1"/>
  <c r="O51" i="3"/>
  <c r="O58" i="3" s="1"/>
  <c r="N51" i="3"/>
  <c r="M51" i="3"/>
  <c r="M58" i="3" s="1"/>
  <c r="D51" i="3"/>
  <c r="D58" i="3" s="1"/>
  <c r="J49" i="3"/>
  <c r="F49" i="3"/>
  <c r="E49" i="3"/>
  <c r="G49" i="3" s="1"/>
  <c r="J48" i="3"/>
  <c r="F48" i="3"/>
  <c r="E48" i="3"/>
  <c r="G48" i="3" s="1"/>
  <c r="J47" i="3"/>
  <c r="F47" i="3"/>
  <c r="G47" i="3" s="1"/>
  <c r="E47" i="3"/>
  <c r="J46" i="3"/>
  <c r="I46" i="3"/>
  <c r="F46" i="3"/>
  <c r="E46" i="3"/>
  <c r="G46" i="3" s="1"/>
  <c r="J45" i="3"/>
  <c r="I45" i="3"/>
  <c r="F45" i="3"/>
  <c r="E45" i="3"/>
  <c r="K44" i="3"/>
  <c r="J44" i="3"/>
  <c r="I44" i="3"/>
  <c r="D44" i="3"/>
  <c r="C44" i="3"/>
  <c r="G44" i="3" s="1"/>
  <c r="K43" i="3"/>
  <c r="K51" i="3" s="1"/>
  <c r="K58" i="3" s="1"/>
  <c r="J43" i="3"/>
  <c r="J51" i="3" s="1"/>
  <c r="J58" i="3" s="1"/>
  <c r="I43" i="3"/>
  <c r="I51" i="3" s="1"/>
  <c r="I58" i="3" s="1"/>
  <c r="D43" i="3"/>
  <c r="C43" i="3"/>
  <c r="S38" i="3"/>
  <c r="R38" i="3"/>
  <c r="Q38" i="3"/>
  <c r="O38" i="3"/>
  <c r="N38" i="3"/>
  <c r="M38" i="3"/>
  <c r="K38" i="3"/>
  <c r="I38" i="3"/>
  <c r="F38" i="3"/>
  <c r="E38" i="3"/>
  <c r="F36" i="3"/>
  <c r="E36" i="3"/>
  <c r="G36" i="3" s="1"/>
  <c r="F35" i="3"/>
  <c r="E35" i="3"/>
  <c r="G35" i="3" s="1"/>
  <c r="F34" i="3"/>
  <c r="E34" i="3"/>
  <c r="G34" i="3" s="1"/>
  <c r="J33" i="3"/>
  <c r="D33" i="3"/>
  <c r="C33" i="3"/>
  <c r="G33" i="3" s="1"/>
  <c r="J32" i="3"/>
  <c r="D32" i="3"/>
  <c r="G32" i="3" s="1"/>
  <c r="C32" i="3"/>
  <c r="J31" i="3"/>
  <c r="G31" i="3"/>
  <c r="D31" i="3"/>
  <c r="C31" i="3"/>
  <c r="J30" i="3"/>
  <c r="J38" i="3" s="1"/>
  <c r="D30" i="3"/>
  <c r="C30" i="3"/>
  <c r="G30" i="3" s="1"/>
  <c r="J29" i="3"/>
  <c r="D29" i="3"/>
  <c r="C29" i="3"/>
  <c r="J28" i="3"/>
  <c r="D28" i="3"/>
  <c r="C28" i="3"/>
  <c r="S23" i="3"/>
  <c r="R23" i="3"/>
  <c r="Q23" i="3"/>
  <c r="O23" i="3"/>
  <c r="N23" i="3"/>
  <c r="M23" i="3"/>
  <c r="K23" i="3"/>
  <c r="I23" i="3"/>
  <c r="E23" i="3"/>
  <c r="D23" i="3"/>
  <c r="C23" i="3"/>
  <c r="F21" i="3"/>
  <c r="G21" i="3" s="1"/>
  <c r="E21" i="3"/>
  <c r="F20" i="3"/>
  <c r="G20" i="3" s="1"/>
  <c r="E20" i="3"/>
  <c r="F19" i="3"/>
  <c r="E19" i="3"/>
  <c r="J17" i="3"/>
  <c r="J23" i="3" s="1"/>
  <c r="D17" i="3"/>
  <c r="C17" i="3"/>
  <c r="G17" i="3" s="1"/>
  <c r="A17" i="3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16" i="3"/>
  <c r="F13" i="3"/>
  <c r="E13" i="3"/>
  <c r="G28" i="4" l="1"/>
  <c r="C28" i="4"/>
  <c r="J17" i="4"/>
  <c r="J28" i="4" s="1"/>
  <c r="D38" i="3"/>
  <c r="G28" i="3"/>
  <c r="G38" i="3" s="1"/>
  <c r="F23" i="3"/>
  <c r="G19" i="3"/>
  <c r="G23" i="3" s="1"/>
  <c r="F51" i="3"/>
  <c r="F58" i="3" s="1"/>
  <c r="G45" i="3"/>
  <c r="C38" i="3"/>
  <c r="G29" i="3"/>
  <c r="C51" i="3"/>
  <c r="C58" i="3" s="1"/>
  <c r="E51" i="3"/>
  <c r="E58" i="3" s="1"/>
  <c r="G43" i="3"/>
  <c r="G51" i="3" s="1"/>
  <c r="G58" i="3" s="1"/>
  <c r="S31" i="2" l="1"/>
  <c r="R31" i="2"/>
  <c r="Q31" i="2"/>
  <c r="O31" i="2"/>
  <c r="M31" i="2"/>
  <c r="K31" i="2"/>
  <c r="I31" i="2"/>
  <c r="N29" i="2"/>
  <c r="N31" i="2" s="1"/>
  <c r="J29" i="2"/>
  <c r="D29" i="2"/>
  <c r="C29" i="2"/>
  <c r="G29" i="2" s="1"/>
  <c r="F28" i="2"/>
  <c r="E28" i="2"/>
  <c r="G28" i="2" s="1"/>
  <c r="F27" i="2"/>
  <c r="E27" i="2"/>
  <c r="G27" i="2" s="1"/>
  <c r="F26" i="2"/>
  <c r="E26" i="2"/>
  <c r="G26" i="2" s="1"/>
  <c r="F25" i="2"/>
  <c r="E25" i="2"/>
  <c r="G25" i="2" s="1"/>
  <c r="F24" i="2"/>
  <c r="E24" i="2"/>
  <c r="G24" i="2" s="1"/>
  <c r="F23" i="2"/>
  <c r="F31" i="2" s="1"/>
  <c r="E23" i="2"/>
  <c r="G23" i="2" s="1"/>
  <c r="J22" i="2"/>
  <c r="D22" i="2"/>
  <c r="C22" i="2"/>
  <c r="G22" i="2" s="1"/>
  <c r="J21" i="2"/>
  <c r="D21" i="2"/>
  <c r="G21" i="2" s="1"/>
  <c r="C21" i="2"/>
  <c r="J20" i="2"/>
  <c r="G20" i="2"/>
  <c r="D20" i="2"/>
  <c r="C20" i="2"/>
  <c r="J19" i="2"/>
  <c r="D19" i="2"/>
  <c r="C19" i="2"/>
  <c r="G19" i="2" s="1"/>
  <c r="J18" i="2"/>
  <c r="D18" i="2"/>
  <c r="C18" i="2"/>
  <c r="G18" i="2" s="1"/>
  <c r="J17" i="2"/>
  <c r="J31" i="2" s="1"/>
  <c r="D17" i="2"/>
  <c r="D31" i="2" s="1"/>
  <c r="C17" i="2"/>
  <c r="A16" i="2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F13" i="2"/>
  <c r="E13" i="2"/>
  <c r="C31" i="2" l="1"/>
  <c r="G17" i="2"/>
  <c r="G31" i="2" s="1"/>
  <c r="E31" i="2"/>
  <c r="N43" i="1" l="1"/>
  <c r="A43" i="1" l="1"/>
  <c r="A42" i="1"/>
  <c r="J42" i="1"/>
  <c r="D42" i="1"/>
  <c r="C42" i="1"/>
  <c r="G42" i="1" s="1"/>
  <c r="J41" i="1" l="1"/>
  <c r="D43" i="1"/>
  <c r="C43" i="1"/>
  <c r="G43" i="1" s="1"/>
  <c r="D41" i="1"/>
  <c r="C41" i="1"/>
  <c r="G41" i="1" s="1"/>
  <c r="J29" i="1"/>
  <c r="D29" i="1"/>
  <c r="C29" i="1"/>
  <c r="G29" i="1" s="1"/>
  <c r="A16" i="1" l="1"/>
  <c r="A17" i="1" s="1"/>
  <c r="A18" i="1" s="1"/>
  <c r="A19" i="1" s="1"/>
  <c r="J54" i="1" l="1"/>
  <c r="J48" i="1"/>
  <c r="J47" i="1"/>
  <c r="J46" i="1"/>
  <c r="J45" i="1"/>
  <c r="J44" i="1"/>
  <c r="J43" i="1"/>
  <c r="J40" i="1"/>
  <c r="J30" i="1"/>
  <c r="J28" i="1"/>
  <c r="J17" i="1"/>
  <c r="F13" i="1"/>
  <c r="E13" i="1"/>
  <c r="D30" i="1" l="1"/>
  <c r="D35" i="1" s="1"/>
  <c r="C30" i="1"/>
  <c r="C31" i="1"/>
  <c r="D31" i="1"/>
  <c r="F31" i="1" s="1"/>
  <c r="F35" i="1" s="1"/>
  <c r="E32" i="1"/>
  <c r="G32" i="1" s="1"/>
  <c r="F32" i="1"/>
  <c r="E33" i="1"/>
  <c r="F33" i="1"/>
  <c r="G33" i="1"/>
  <c r="I35" i="1"/>
  <c r="J35" i="1"/>
  <c r="K35" i="1"/>
  <c r="M35" i="1"/>
  <c r="N35" i="1"/>
  <c r="O35" i="1"/>
  <c r="Q35" i="1"/>
  <c r="R35" i="1"/>
  <c r="S35" i="1"/>
  <c r="C40" i="1"/>
  <c r="D40" i="1"/>
  <c r="E44" i="1"/>
  <c r="G44" i="1"/>
  <c r="F44" i="1"/>
  <c r="E45" i="1"/>
  <c r="G45" i="1" s="1"/>
  <c r="F45" i="1"/>
  <c r="E46" i="1"/>
  <c r="F46" i="1"/>
  <c r="G46" i="1" s="1"/>
  <c r="E47" i="1"/>
  <c r="G47" i="1" s="1"/>
  <c r="F47" i="1"/>
  <c r="E48" i="1"/>
  <c r="G48" i="1"/>
  <c r="F48" i="1"/>
  <c r="I50" i="1"/>
  <c r="I57" i="1" s="1"/>
  <c r="J50" i="1"/>
  <c r="J57" i="1" s="1"/>
  <c r="K50" i="1"/>
  <c r="M50" i="1"/>
  <c r="M57" i="1" s="1"/>
  <c r="N50" i="1"/>
  <c r="N57" i="1" s="1"/>
  <c r="O50" i="1"/>
  <c r="O57" i="1" s="1"/>
  <c r="Q50" i="1"/>
  <c r="Q57" i="1" s="1"/>
  <c r="R50" i="1"/>
  <c r="R57" i="1" s="1"/>
  <c r="S50" i="1"/>
  <c r="S57" i="1"/>
  <c r="C54" i="1"/>
  <c r="D54" i="1"/>
  <c r="E55" i="1"/>
  <c r="G55" i="1"/>
  <c r="F55" i="1"/>
  <c r="K57" i="1"/>
  <c r="G69" i="1"/>
  <c r="J69" i="1"/>
  <c r="J72" i="1" s="1"/>
  <c r="C72" i="1"/>
  <c r="D72" i="1"/>
  <c r="E72" i="1"/>
  <c r="F72" i="1"/>
  <c r="G72" i="1"/>
  <c r="I72" i="1"/>
  <c r="K72" i="1"/>
  <c r="M72" i="1"/>
  <c r="N72" i="1"/>
  <c r="O72" i="1"/>
  <c r="Q72" i="1"/>
  <c r="R72" i="1"/>
  <c r="S72" i="1"/>
  <c r="D28" i="1"/>
  <c r="A20" i="1"/>
  <c r="A21" i="1" s="1"/>
  <c r="A22" i="1" s="1"/>
  <c r="A23" i="1" s="1"/>
  <c r="C28" i="1"/>
  <c r="G28" i="1" s="1"/>
  <c r="C17" i="1"/>
  <c r="D17" i="1"/>
  <c r="D23" i="1" s="1"/>
  <c r="K23" i="1"/>
  <c r="J23" i="1"/>
  <c r="I23" i="1"/>
  <c r="R23" i="1"/>
  <c r="N23" i="1"/>
  <c r="S23" i="1"/>
  <c r="Q23" i="1"/>
  <c r="E19" i="1"/>
  <c r="F19" i="1"/>
  <c r="G19" i="1" s="1"/>
  <c r="E20" i="1"/>
  <c r="F20" i="1"/>
  <c r="E21" i="1"/>
  <c r="F21" i="1"/>
  <c r="G21" i="1" s="1"/>
  <c r="E23" i="1"/>
  <c r="M23" i="1"/>
  <c r="O23" i="1"/>
  <c r="F23" i="1"/>
  <c r="C23" i="1"/>
  <c r="E31" i="1"/>
  <c r="E35" i="1" s="1"/>
  <c r="F50" i="1"/>
  <c r="F57" i="1"/>
  <c r="G20" i="1" l="1"/>
  <c r="A24" i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G31" i="1"/>
  <c r="G40" i="1"/>
  <c r="G50" i="1" s="1"/>
  <c r="G17" i="1"/>
  <c r="G23" i="1" s="1"/>
  <c r="C35" i="1"/>
  <c r="E50" i="1"/>
  <c r="E57" i="1" s="1"/>
  <c r="D50" i="1"/>
  <c r="D57" i="1" s="1"/>
  <c r="G54" i="1"/>
  <c r="G30" i="1"/>
  <c r="G35" i="1" s="1"/>
  <c r="C50" i="1"/>
  <c r="C57" i="1" s="1"/>
  <c r="A37" i="1" l="1"/>
  <c r="A38" i="1" s="1"/>
  <c r="A39" i="1" s="1"/>
  <c r="A40" i="1" s="1"/>
  <c r="A41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G57" i="1"/>
</calcChain>
</file>

<file path=xl/comments1.xml><?xml version="1.0" encoding="utf-8"?>
<comments xmlns="http://schemas.openxmlformats.org/spreadsheetml/2006/main">
  <authors>
    <author>Michael Kelly</author>
    <author>Tom Syner</author>
  </authors>
  <commentList>
    <comment ref="N43" authorId="0">
      <text>
        <r>
          <rPr>
            <b/>
            <sz val="9"/>
            <color indexed="81"/>
            <rFont val="Tahoma"/>
            <family val="2"/>
          </rPr>
          <t>Michael Kelly:</t>
        </r>
        <r>
          <rPr>
            <sz val="9"/>
            <color indexed="81"/>
            <rFont val="Tahoma"/>
            <family val="2"/>
          </rPr>
          <t xml:space="preserve">
Includes DFIT on DSIT impacts of topsides related to ABFUDC &amp; Cap'd Interest</t>
        </r>
      </text>
    </comment>
    <comment ref="M54" authorId="1">
      <text>
        <r>
          <rPr>
            <b/>
            <sz val="9"/>
            <color indexed="81"/>
            <rFont val="Tahoma"/>
            <family val="2"/>
          </rPr>
          <t>Tom Syner:</t>
        </r>
        <r>
          <rPr>
            <sz val="9"/>
            <color indexed="81"/>
            <rFont val="Tahoma"/>
            <family val="2"/>
          </rPr>
          <t xml:space="preserve">
Filter:  account like "2831%02%"</t>
        </r>
      </text>
    </comment>
    <comment ref="C55" authorId="1">
      <text>
        <r>
          <rPr>
            <b/>
            <sz val="9"/>
            <color indexed="81"/>
            <rFont val="Tahoma"/>
            <family val="2"/>
          </rPr>
          <t>Tom Syner:</t>
        </r>
        <r>
          <rPr>
            <sz val="9"/>
            <color indexed="81"/>
            <rFont val="Tahoma"/>
            <family val="2"/>
          </rPr>
          <t xml:space="preserve">
Filter:  account like "2833002%"</t>
        </r>
      </text>
    </comment>
  </commentList>
</comments>
</file>

<file path=xl/comments2.xml><?xml version="1.0" encoding="utf-8"?>
<comments xmlns="http://schemas.openxmlformats.org/spreadsheetml/2006/main">
  <authors>
    <author>Michael Kelly</author>
  </authors>
  <commentList>
    <comment ref="N29" authorId="0">
      <text>
        <r>
          <rPr>
            <b/>
            <sz val="9"/>
            <color indexed="81"/>
            <rFont val="Tahoma"/>
            <family val="2"/>
          </rPr>
          <t>Michael Kelly:</t>
        </r>
        <r>
          <rPr>
            <sz val="9"/>
            <color indexed="81"/>
            <rFont val="Tahoma"/>
            <family val="2"/>
          </rPr>
          <t xml:space="preserve">
Includes DSIT impacts of topsides related to ABFUDC &amp; Cap'd Interest</t>
        </r>
      </text>
    </comment>
  </commentList>
</comments>
</file>

<file path=xl/comments3.xml><?xml version="1.0" encoding="utf-8"?>
<comments xmlns="http://schemas.openxmlformats.org/spreadsheetml/2006/main">
  <authors>
    <author>Tom Syner</author>
  </authors>
  <commentList>
    <comment ref="M55" authorId="0">
      <text>
        <r>
          <rPr>
            <b/>
            <sz val="9"/>
            <color indexed="81"/>
            <rFont val="Tahoma"/>
            <family val="2"/>
          </rPr>
          <t>Tom Syner:</t>
        </r>
        <r>
          <rPr>
            <sz val="9"/>
            <color indexed="81"/>
            <rFont val="Tahoma"/>
            <family val="2"/>
          </rPr>
          <t xml:space="preserve">
Filter:  account like "2831%02%"</t>
        </r>
      </text>
    </comment>
    <comment ref="C56" authorId="0">
      <text>
        <r>
          <rPr>
            <b/>
            <sz val="9"/>
            <color indexed="81"/>
            <rFont val="Tahoma"/>
            <family val="2"/>
          </rPr>
          <t>Tom Syner:</t>
        </r>
        <r>
          <rPr>
            <sz val="9"/>
            <color indexed="81"/>
            <rFont val="Tahoma"/>
            <family val="2"/>
          </rPr>
          <t xml:space="preserve">
Filter:  account like "2833002%"</t>
        </r>
      </text>
    </comment>
  </commentList>
</comments>
</file>

<file path=xl/comments4.xml><?xml version="1.0" encoding="utf-8"?>
<comments xmlns="http://schemas.openxmlformats.org/spreadsheetml/2006/main">
  <authors>
    <author>Tom Syner</author>
  </authors>
  <commentList>
    <comment ref="M54" authorId="0">
      <text>
        <r>
          <rPr>
            <b/>
            <sz val="9"/>
            <color indexed="81"/>
            <rFont val="Tahoma"/>
            <family val="2"/>
          </rPr>
          <t>Tom Syner:</t>
        </r>
        <r>
          <rPr>
            <sz val="9"/>
            <color indexed="81"/>
            <rFont val="Tahoma"/>
            <family val="2"/>
          </rPr>
          <t xml:space="preserve">
Filter:  account like "2831%02%"</t>
        </r>
      </text>
    </comment>
    <comment ref="C55" authorId="0">
      <text>
        <r>
          <rPr>
            <b/>
            <sz val="9"/>
            <color indexed="81"/>
            <rFont val="Tahoma"/>
            <family val="2"/>
          </rPr>
          <t>Tom Syner:</t>
        </r>
        <r>
          <rPr>
            <sz val="9"/>
            <color indexed="81"/>
            <rFont val="Tahoma"/>
            <family val="2"/>
          </rPr>
          <t xml:space="preserve">
Filter:  account like "2833002%"</t>
        </r>
      </text>
    </comment>
  </commentList>
</comments>
</file>

<file path=xl/comments5.xml><?xml version="1.0" encoding="utf-8"?>
<comments xmlns="http://schemas.openxmlformats.org/spreadsheetml/2006/main">
  <authors>
    <author>Tom Syner</author>
  </authors>
  <commentList>
    <comment ref="M53" authorId="0">
      <text>
        <r>
          <rPr>
            <b/>
            <sz val="9"/>
            <color indexed="81"/>
            <rFont val="Tahoma"/>
            <family val="2"/>
          </rPr>
          <t>Tom Syner:</t>
        </r>
        <r>
          <rPr>
            <sz val="9"/>
            <color indexed="81"/>
            <rFont val="Tahoma"/>
            <family val="2"/>
          </rPr>
          <t xml:space="preserve">
Filter:  account like "2831%02%"</t>
        </r>
      </text>
    </comment>
    <comment ref="C54" authorId="0">
      <text>
        <r>
          <rPr>
            <b/>
            <sz val="9"/>
            <color indexed="81"/>
            <rFont val="Tahoma"/>
            <family val="2"/>
          </rPr>
          <t>Tom Syner:</t>
        </r>
        <r>
          <rPr>
            <sz val="9"/>
            <color indexed="81"/>
            <rFont val="Tahoma"/>
            <family val="2"/>
          </rPr>
          <t xml:space="preserve">
Filter:  account like "2833002%"</t>
        </r>
      </text>
    </comment>
  </commentList>
</comments>
</file>

<file path=xl/sharedStrings.xml><?xml version="1.0" encoding="utf-8"?>
<sst xmlns="http://schemas.openxmlformats.org/spreadsheetml/2006/main" count="618" uniqueCount="94">
  <si>
    <t>SPECIFIED DEFERRED CREDITS</t>
  </si>
  <si>
    <t>(DEBIT)  CREDIT</t>
  </si>
  <si>
    <t>COLUMN A</t>
  </si>
  <si>
    <t>COLUMN B</t>
  </si>
  <si>
    <t>COLUMN C</t>
  </si>
  <si>
    <t>COLUMN D</t>
  </si>
  <si>
    <t>COLUMN E</t>
  </si>
  <si>
    <t>COLUMN F</t>
  </si>
  <si>
    <t>COLUMN G</t>
  </si>
  <si>
    <t>COLUMN H</t>
  </si>
  <si>
    <t>COLUMN I</t>
  </si>
  <si>
    <t>COLUMN J</t>
  </si>
  <si>
    <t>COLUMN K</t>
  </si>
  <si>
    <t>COLUMN L</t>
  </si>
  <si>
    <t>COLUMN M</t>
  </si>
  <si>
    <t>COLUMN N</t>
  </si>
  <si>
    <t>COLUMN O</t>
  </si>
  <si>
    <t>PER BOOKS</t>
  </si>
  <si>
    <t>NON-APPLICABLE/NON-UTILITY</t>
  </si>
  <si>
    <t>AVERAGE</t>
  </si>
  <si>
    <t>FUNCTIONALIZATION AVERAGE</t>
  </si>
  <si>
    <t xml:space="preserve">ELECTRIC </t>
  </si>
  <si>
    <t>BALANCE AS</t>
  </si>
  <si>
    <t>UTILITY</t>
  </si>
  <si>
    <t>ACCUMULATED DEFERRED FIT ITEMS</t>
  </si>
  <si>
    <t>(B+C+D+E)/2</t>
  </si>
  <si>
    <t>TRANSMISSION</t>
  </si>
  <si>
    <t>ACCOUNT 281:</t>
  </si>
  <si>
    <t>TX AMORT POLLUTION CONT EQPT</t>
  </si>
  <si>
    <t xml:space="preserve">NON-UTILITY DEFERRED FIT </t>
  </si>
  <si>
    <t>SFAS 109 FLOW-THRU 281.3</t>
  </si>
  <si>
    <t>SFAS 109 EXCESS DFIT 281.4</t>
  </si>
  <si>
    <t>TOTAL ACCOUNT 281</t>
  </si>
  <si>
    <t>ACCOUNT 282:</t>
  </si>
  <si>
    <t>SFAS 109 FLOW-THRU 282.3</t>
  </si>
  <si>
    <t>SFAS 109 EXCESS DFIT 282.4</t>
  </si>
  <si>
    <t>TOTAL ACOUNT 282</t>
  </si>
  <si>
    <t>ACCOUNT 283:</t>
  </si>
  <si>
    <t xml:space="preserve"> </t>
  </si>
  <si>
    <t>SFAS 109 FLOW-THRU 283.3</t>
  </si>
  <si>
    <t>SFAS 109 EXCESS DFIT 283.4</t>
  </si>
  <si>
    <t>SFAS 133 ADIT FED - SFAS 133 NONAFFIL 2830006</t>
  </si>
  <si>
    <t>TOTAL ACCOUNT 283</t>
  </si>
  <si>
    <t>JURISDICTIONAL AMOUNTS FUNCTIONALIZED</t>
  </si>
  <si>
    <t>TOTAL COMPANY AMOUNTS FUNCTIONALIZED</t>
  </si>
  <si>
    <t>NOTE:  POST 1970 ACCUMULATED DEFERRED</t>
  </si>
  <si>
    <t xml:space="preserve">             INV TAX CRED. (JDITC) IN A/C 255</t>
  </si>
  <si>
    <t>DEFERRED ITC - 46(F)(1)</t>
  </si>
  <si>
    <t>TOTAL ACCOUNT 255</t>
  </si>
  <si>
    <t>NON-UTILITY DEFERRED FIT 283.2</t>
  </si>
  <si>
    <t xml:space="preserve">SFAS 109 - DEFD STATE INCOME TAXES </t>
  </si>
  <si>
    <t>NON-UTILITY DEFERRED FIT 281.2</t>
  </si>
  <si>
    <t>ADIT - FED-HDG-CF-INT RATE 2830015</t>
  </si>
  <si>
    <t>DEFD STATE INCOME TAXES</t>
  </si>
  <si>
    <t>REG ASSET-TRANSCO PRE-FORMATION COSTS</t>
  </si>
  <si>
    <t>AEP APPALACHIAN TRANSMISSION COMPANY</t>
  </si>
  <si>
    <t>BOOK VS. TAX DEPRECIATION</t>
  </si>
  <si>
    <t>NOL STATE CARRYFORWARD</t>
  </si>
  <si>
    <t>ABFUDC</t>
  </si>
  <si>
    <t>OF 12-31-14</t>
  </si>
  <si>
    <t>FUNCTIONALIZATION 12/31/14</t>
  </si>
  <si>
    <t>PERIOD ENDED DECEMBER 31, 2015</t>
  </si>
  <si>
    <t>OF 12-31-15</t>
  </si>
  <si>
    <t>FUNCTIONALIZATION 12/31/15</t>
  </si>
  <si>
    <t>R &amp; D DEDUCTION - SECTION 174</t>
  </si>
  <si>
    <t>NOL STATE CARRYFORWARD - VALUATION ALLOWANCE</t>
  </si>
  <si>
    <t>DEFERRED STATE INCOME TAXES</t>
  </si>
  <si>
    <t>ACCUMULATED DEFERRED INCOME TAX IN ACCOUNT 190</t>
  </si>
  <si>
    <t>DEBIT  (CREDIT)</t>
  </si>
  <si>
    <t>ACCOUNT 190:</t>
  </si>
  <si>
    <t>NOL &amp; TAX CREDIT C/F - DEF TAX ASSET</t>
  </si>
  <si>
    <t>INT EXP CAPITALIZED FOR TAX</t>
  </si>
  <si>
    <t>PROV POSS REV REFDS</t>
  </si>
  <si>
    <t>AMT CREDIT - DEFERRED</t>
  </si>
  <si>
    <t>NOL-DEFERRED TAX ASSET RECLASS</t>
  </si>
  <si>
    <t>SFAS 109 FLOW-THRU 190.3</t>
  </si>
  <si>
    <t>SFAS 109 EXCESS DFIT 190.4</t>
  </si>
  <si>
    <t>SFAS 133 ADIT FED - SFAS NONAFFIL 1900006</t>
  </si>
  <si>
    <t>ADIT FED - PENSION OCI NAF 1900009</t>
  </si>
  <si>
    <t>ADIT-FED-HDG-CF-INT RATE1900015</t>
  </si>
  <si>
    <t>DEFERRED SIT  1901002</t>
  </si>
  <si>
    <t>TOTAL ACCOUNT 190</t>
  </si>
  <si>
    <t>AEP INDIANA MICHIGAN TRANSMISSION COMPANY</t>
  </si>
  <si>
    <t>CAPITALIZED SOFTWARE COST-BOOK</t>
  </si>
  <si>
    <t>REMOVAL CST</t>
  </si>
  <si>
    <t>STATE NOL CURRENT BENEFIT</t>
  </si>
  <si>
    <t>AEP KENTUCKY TRANSMISSION COMPANY</t>
  </si>
  <si>
    <t>NOL - STATE C/F - DEF STATE TAX ASSET - L/T</t>
  </si>
  <si>
    <t>AEP OHIO TRANSMISSION COMPANY</t>
  </si>
  <si>
    <t xml:space="preserve">REMOVAL COST </t>
  </si>
  <si>
    <t>CIAC - BOOK RECEIPTS</t>
  </si>
  <si>
    <t>AEP WEST VIRGINIA TRANSMISSION COMPANY</t>
  </si>
  <si>
    <t>GENERATION</t>
  </si>
  <si>
    <t>DISTRIBUTION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</si>
</sst>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</font>
    <font>
      <u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8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3" fontId="0" fillId="0" borderId="0"/>
    <xf numFmtId="3" fontId="2" fillId="0" borderId="0"/>
  </cellStyleXfs>
  <cellXfs count="56">
    <xf numFmtId="3" fontId="2" fillId="0" borderId="0" xfId="0" applyNumberFormat="1" applyFont="1" applyAlignment="1" applyProtection="1">
      <protection locked="0"/>
    </xf>
    <xf numFmtId="3" fontId="0" fillId="0" borderId="0" xfId="0" applyNumberFormat="1" applyFont="1" applyFill="1" applyAlignment="1"/>
    <xf numFmtId="3" fontId="1" fillId="0" borderId="0" xfId="0" applyFont="1" applyFill="1" applyAlignment="1">
      <alignment horizontal="center"/>
    </xf>
    <xf numFmtId="37" fontId="0" fillId="0" borderId="0" xfId="0" applyNumberFormat="1" applyFont="1" applyFill="1" applyAlignment="1"/>
    <xf numFmtId="3" fontId="0" fillId="0" borderId="0" xfId="0" applyFont="1" applyFill="1" applyAlignment="1"/>
    <xf numFmtId="3" fontId="0" fillId="0" borderId="0" xfId="0" applyFill="1" applyAlignment="1"/>
    <xf numFmtId="3" fontId="0" fillId="0" borderId="0" xfId="0" applyNumberFormat="1" applyFont="1" applyFill="1" applyAlignment="1" applyProtection="1">
      <protection locked="0"/>
    </xf>
    <xf numFmtId="3" fontId="0" fillId="0" borderId="0" xfId="0" applyFill="1" applyAlignment="1">
      <alignment horizontal="center"/>
    </xf>
    <xf numFmtId="3" fontId="0" fillId="0" borderId="0" xfId="0" applyNumberFormat="1" applyFill="1" applyAlignment="1"/>
    <xf numFmtId="3" fontId="0" fillId="0" borderId="0" xfId="0" applyNumberFormat="1" applyFont="1" applyFill="1" applyAlignment="1">
      <alignment horizontal="centerContinuous"/>
    </xf>
    <xf numFmtId="3" fontId="1" fillId="0" borderId="0" xfId="0" applyNumberFormat="1" applyFont="1" applyFill="1" applyAlignment="1">
      <alignment horizontal="centerContinuous"/>
    </xf>
    <xf numFmtId="3" fontId="0" fillId="0" borderId="0" xfId="0" applyFont="1" applyFill="1" applyAlignment="1">
      <alignment horizontal="center"/>
    </xf>
    <xf numFmtId="3" fontId="0" fillId="0" borderId="0" xfId="0" applyNumberFormat="1" applyFill="1" applyAlignment="1">
      <alignment horizontal="centerContinuous"/>
    </xf>
    <xf numFmtId="3" fontId="0" fillId="0" borderId="1" xfId="0" applyNumberFormat="1" applyFont="1" applyFill="1" applyBorder="1" applyAlignment="1"/>
    <xf numFmtId="37" fontId="0" fillId="0" borderId="0" xfId="0" applyNumberFormat="1" applyFont="1" applyFill="1" applyAlignment="1">
      <alignment horizontal="center"/>
    </xf>
    <xf numFmtId="3" fontId="0" fillId="0" borderId="0" xfId="0" applyNumberFormat="1" applyFont="1" applyFill="1" applyAlignment="1">
      <alignment horizontal="left"/>
    </xf>
    <xf numFmtId="37" fontId="0" fillId="0" borderId="1" xfId="0" applyNumberFormat="1" applyFont="1" applyFill="1" applyBorder="1" applyAlignment="1"/>
    <xf numFmtId="37" fontId="0" fillId="0" borderId="2" xfId="0" applyNumberFormat="1" applyFont="1" applyFill="1" applyBorder="1" applyAlignment="1"/>
    <xf numFmtId="37" fontId="2" fillId="0" borderId="0" xfId="0" applyNumberFormat="1" applyFont="1" applyFill="1"/>
    <xf numFmtId="3" fontId="3" fillId="0" borderId="0" xfId="0" applyFont="1" applyFill="1" applyAlignment="1">
      <alignment horizontal="left"/>
    </xf>
    <xf numFmtId="37" fontId="0" fillId="0" borderId="3" xfId="0" applyNumberFormat="1" applyFont="1" applyFill="1" applyBorder="1" applyAlignment="1"/>
    <xf numFmtId="37" fontId="0" fillId="0" borderId="4" xfId="0" applyNumberFormat="1" applyFont="1" applyFill="1" applyBorder="1" applyAlignment="1"/>
    <xf numFmtId="37" fontId="0" fillId="0" borderId="5" xfId="0" applyNumberFormat="1" applyFont="1" applyFill="1" applyBorder="1" applyAlignment="1"/>
    <xf numFmtId="3" fontId="2" fillId="0" borderId="0" xfId="0" applyNumberFormat="1" applyFont="1" applyFill="1" applyAlignment="1">
      <alignment horizontal="centerContinuous"/>
    </xf>
    <xf numFmtId="3" fontId="2" fillId="0" borderId="0" xfId="0" applyFont="1" applyFill="1" applyAlignment="1"/>
    <xf numFmtId="37" fontId="0" fillId="2" borderId="0" xfId="0" applyNumberFormat="1" applyFont="1" applyFill="1" applyAlignment="1"/>
    <xf numFmtId="3" fontId="2" fillId="0" borderId="0" xfId="1" applyNumberFormat="1" applyFont="1" applyFill="1" applyAlignment="1" applyProtection="1">
      <protection locked="0"/>
    </xf>
    <xf numFmtId="3" fontId="3" fillId="0" borderId="0" xfId="1" applyFont="1" applyFill="1" applyAlignment="1">
      <alignment horizontal="left"/>
    </xf>
    <xf numFmtId="3" fontId="2" fillId="0" borderId="0" xfId="1" applyNumberFormat="1" applyFont="1" applyFill="1" applyAlignment="1"/>
    <xf numFmtId="3" fontId="2" fillId="0" borderId="0" xfId="1" applyFill="1" applyAlignment="1"/>
    <xf numFmtId="3" fontId="2" fillId="0" borderId="0" xfId="1" applyFill="1" applyAlignment="1">
      <alignment horizontal="right"/>
    </xf>
    <xf numFmtId="3" fontId="2" fillId="0" borderId="0" xfId="1" applyFont="1" applyFill="1" applyAlignment="1"/>
    <xf numFmtId="3" fontId="2" fillId="0" borderId="0" xfId="1" applyNumberFormat="1" applyFont="1" applyFill="1" applyAlignment="1">
      <alignment horizontal="left"/>
    </xf>
    <xf numFmtId="3" fontId="2" fillId="0" borderId="0" xfId="1" applyNumberFormat="1" applyFill="1" applyAlignment="1"/>
    <xf numFmtId="3" fontId="2" fillId="0" borderId="0" xfId="1" applyFill="1" applyAlignment="1">
      <alignment horizontal="center"/>
    </xf>
    <xf numFmtId="3" fontId="1" fillId="0" borderId="0" xfId="1" applyFont="1" applyFill="1" applyAlignment="1">
      <alignment horizontal="center"/>
    </xf>
    <xf numFmtId="3" fontId="2" fillId="0" borderId="0" xfId="1" applyNumberFormat="1" applyFont="1" applyFill="1" applyAlignment="1">
      <alignment horizontal="centerContinuous"/>
    </xf>
    <xf numFmtId="3" fontId="1" fillId="0" borderId="0" xfId="1" applyNumberFormat="1" applyFont="1" applyFill="1" applyAlignment="1">
      <alignment horizontal="centerContinuous"/>
    </xf>
    <xf numFmtId="3" fontId="2" fillId="0" borderId="0" xfId="1" applyFont="1" applyFill="1" applyAlignment="1">
      <alignment horizontal="center"/>
    </xf>
    <xf numFmtId="3" fontId="2" fillId="0" borderId="0" xfId="1" applyNumberFormat="1" applyFill="1" applyAlignment="1">
      <alignment horizontal="centerContinuous"/>
    </xf>
    <xf numFmtId="3" fontId="2" fillId="0" borderId="1" xfId="1" applyNumberFormat="1" applyFont="1" applyFill="1" applyBorder="1" applyAlignment="1"/>
    <xf numFmtId="3" fontId="2" fillId="0" borderId="0" xfId="1" applyFont="1" applyFill="1" applyAlignment="1">
      <alignment horizontal="left"/>
    </xf>
    <xf numFmtId="37" fontId="2" fillId="0" borderId="0" xfId="1" applyNumberFormat="1" applyFill="1" applyAlignment="1"/>
    <xf numFmtId="37" fontId="2" fillId="0" borderId="0" xfId="1" applyNumberFormat="1" applyFont="1" applyFill="1" applyAlignment="1"/>
    <xf numFmtId="37" fontId="2" fillId="0" borderId="0" xfId="1" applyNumberFormat="1" applyFont="1" applyFill="1" applyAlignment="1">
      <alignment horizontal="center"/>
    </xf>
    <xf numFmtId="37" fontId="2" fillId="3" borderId="0" xfId="1" applyNumberFormat="1" applyFont="1" applyFill="1" applyAlignment="1"/>
    <xf numFmtId="37" fontId="2" fillId="2" borderId="0" xfId="1" applyNumberFormat="1" applyFont="1" applyFill="1" applyAlignment="1"/>
    <xf numFmtId="37" fontId="2" fillId="0" borderId="6" xfId="1" applyNumberFormat="1" applyFont="1" applyFill="1" applyBorder="1" applyAlignment="1"/>
    <xf numFmtId="37" fontId="2" fillId="0" borderId="1" xfId="1" applyNumberFormat="1" applyFont="1" applyFill="1" applyBorder="1" applyAlignment="1"/>
    <xf numFmtId="37" fontId="2" fillId="0" borderId="2" xfId="1" applyNumberFormat="1" applyFont="1" applyFill="1" applyBorder="1" applyAlignment="1"/>
    <xf numFmtId="37" fontId="2" fillId="0" borderId="3" xfId="1" applyNumberFormat="1" applyFont="1" applyFill="1" applyBorder="1" applyAlignment="1"/>
    <xf numFmtId="37" fontId="2" fillId="0" borderId="4" xfId="1" applyNumberFormat="1" applyFont="1" applyFill="1" applyBorder="1" applyAlignment="1"/>
    <xf numFmtId="37" fontId="2" fillId="0" borderId="5" xfId="1" applyNumberFormat="1" applyFont="1" applyFill="1" applyBorder="1" applyAlignment="1"/>
    <xf numFmtId="37" fontId="2" fillId="0" borderId="0" xfId="1" applyNumberFormat="1" applyFont="1" applyFill="1"/>
    <xf numFmtId="37" fontId="2" fillId="0" borderId="0" xfId="1" applyNumberFormat="1" applyFont="1" applyAlignment="1"/>
    <xf numFmtId="3" fontId="2" fillId="0" borderId="0" xfId="1" applyNumberFormat="1" applyFill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autoPageBreaks="0" fitToPage="1"/>
  </sheetPr>
  <dimension ref="A1:S74"/>
  <sheetViews>
    <sheetView showOutlineSymbols="0" zoomScaleNormal="100" workbookViewId="0">
      <pane xSplit="2" ySplit="13" topLeftCell="C17" activePane="bottomRight" state="frozen"/>
      <selection pane="topRight" activeCell="C1" sqref="C1"/>
      <selection pane="bottomLeft" activeCell="A14" sqref="A14"/>
      <selection pane="bottomRight" activeCell="D26" sqref="D26"/>
    </sheetView>
  </sheetViews>
  <sheetFormatPr defaultColWidth="12.6640625" defaultRowHeight="13.2" x14ac:dyDescent="0.25"/>
  <cols>
    <col min="1" max="1" width="4.6640625" style="6" customWidth="1"/>
    <col min="2" max="2" width="54.6640625" style="1" customWidth="1"/>
    <col min="3" max="7" width="15.6640625" style="1" customWidth="1"/>
    <col min="8" max="8" width="2.6640625" style="1" customWidth="1"/>
    <col min="9" max="11" width="15.6640625" style="1" customWidth="1"/>
    <col min="12" max="12" width="2.6640625" style="1" customWidth="1"/>
    <col min="13" max="15" width="15.6640625" style="1" customWidth="1"/>
    <col min="16" max="16" width="2.6640625" style="1" customWidth="1"/>
    <col min="17" max="19" width="15.6640625" style="1" customWidth="1"/>
    <col min="20" max="16384" width="12.6640625" style="1"/>
  </cols>
  <sheetData>
    <row r="1" spans="1:19" x14ac:dyDescent="0.25">
      <c r="B1" s="19" t="s">
        <v>55</v>
      </c>
      <c r="G1" s="4"/>
      <c r="H1" s="4"/>
      <c r="I1" s="4"/>
      <c r="J1" s="4"/>
      <c r="K1" s="4"/>
      <c r="L1" s="4"/>
      <c r="S1" s="4"/>
    </row>
    <row r="2" spans="1:19" x14ac:dyDescent="0.25">
      <c r="B2" s="19" t="s">
        <v>0</v>
      </c>
      <c r="G2" s="4"/>
      <c r="H2" s="4"/>
      <c r="I2" s="4"/>
      <c r="J2" s="4"/>
      <c r="K2" s="4"/>
      <c r="L2" s="4"/>
      <c r="S2" s="5"/>
    </row>
    <row r="3" spans="1:19" x14ac:dyDescent="0.25">
      <c r="B3" s="19" t="s">
        <v>61</v>
      </c>
    </row>
    <row r="4" spans="1:19" x14ac:dyDescent="0.25">
      <c r="G4" s="7" t="s">
        <v>1</v>
      </c>
      <c r="H4" s="7"/>
      <c r="I4" s="7"/>
      <c r="J4" s="7"/>
      <c r="K4" s="7"/>
      <c r="L4" s="7"/>
    </row>
    <row r="5" spans="1:19" x14ac:dyDescent="0.25">
      <c r="B5" s="8"/>
    </row>
    <row r="8" spans="1:19" x14ac:dyDescent="0.25">
      <c r="B8" s="2" t="s">
        <v>2</v>
      </c>
      <c r="C8" s="2" t="s">
        <v>3</v>
      </c>
      <c r="D8" s="2" t="s">
        <v>4</v>
      </c>
      <c r="E8" s="2" t="s">
        <v>5</v>
      </c>
      <c r="F8" s="2" t="s">
        <v>6</v>
      </c>
      <c r="G8" s="2" t="s">
        <v>7</v>
      </c>
      <c r="H8" s="2"/>
      <c r="I8" s="2" t="s">
        <v>8</v>
      </c>
      <c r="J8" s="2" t="s">
        <v>9</v>
      </c>
      <c r="K8" s="2" t="s">
        <v>10</v>
      </c>
      <c r="L8" s="2"/>
      <c r="M8" s="2" t="s">
        <v>11</v>
      </c>
      <c r="N8" s="2" t="s">
        <v>12</v>
      </c>
      <c r="O8" s="2" t="s">
        <v>13</v>
      </c>
      <c r="Q8" s="2" t="s">
        <v>14</v>
      </c>
      <c r="R8" s="2" t="s">
        <v>15</v>
      </c>
      <c r="S8" s="2" t="s">
        <v>16</v>
      </c>
    </row>
    <row r="10" spans="1:19" x14ac:dyDescent="0.25">
      <c r="C10" s="9" t="s">
        <v>17</v>
      </c>
      <c r="D10" s="9"/>
      <c r="E10" s="10" t="s">
        <v>18</v>
      </c>
      <c r="F10" s="9"/>
      <c r="G10" s="11" t="s">
        <v>19</v>
      </c>
      <c r="H10" s="11"/>
      <c r="I10" s="12" t="s">
        <v>20</v>
      </c>
      <c r="J10" s="9"/>
      <c r="K10" s="9"/>
      <c r="L10" s="11"/>
      <c r="M10" s="23" t="s">
        <v>63</v>
      </c>
      <c r="N10" s="9"/>
      <c r="O10" s="9"/>
      <c r="Q10" s="23" t="s">
        <v>60</v>
      </c>
      <c r="R10" s="9"/>
      <c r="S10" s="9"/>
    </row>
    <row r="11" spans="1:19" x14ac:dyDescent="0.25">
      <c r="C11" s="13"/>
      <c r="D11" s="13"/>
      <c r="G11" s="11" t="s">
        <v>21</v>
      </c>
      <c r="H11" s="11"/>
      <c r="I11" s="13"/>
      <c r="J11" s="13"/>
      <c r="K11" s="13"/>
      <c r="L11" s="11"/>
      <c r="M11" s="13"/>
      <c r="N11" s="13"/>
      <c r="O11" s="13"/>
      <c r="Q11" s="13"/>
      <c r="R11" s="13"/>
      <c r="S11" s="13"/>
    </row>
    <row r="12" spans="1:19" x14ac:dyDescent="0.25">
      <c r="C12" s="11" t="s">
        <v>22</v>
      </c>
      <c r="D12" s="11" t="s">
        <v>22</v>
      </c>
      <c r="E12" s="11" t="s">
        <v>22</v>
      </c>
      <c r="F12" s="11" t="s">
        <v>22</v>
      </c>
      <c r="G12" s="11" t="s">
        <v>23</v>
      </c>
      <c r="H12" s="11"/>
      <c r="L12" s="11"/>
    </row>
    <row r="13" spans="1:19" x14ac:dyDescent="0.25">
      <c r="B13" s="2" t="s">
        <v>24</v>
      </c>
      <c r="C13" s="2" t="s">
        <v>62</v>
      </c>
      <c r="D13" s="2" t="s">
        <v>59</v>
      </c>
      <c r="E13" s="2" t="str">
        <f>C13</f>
        <v>OF 12-31-15</v>
      </c>
      <c r="F13" s="2" t="str">
        <f>D13</f>
        <v>OF 12-31-14</v>
      </c>
      <c r="G13" s="2" t="s">
        <v>25</v>
      </c>
      <c r="H13" s="2"/>
      <c r="I13" s="2"/>
      <c r="J13" s="2" t="s">
        <v>26</v>
      </c>
      <c r="K13" s="2"/>
      <c r="L13" s="2"/>
      <c r="M13" s="2"/>
      <c r="N13" s="2" t="s">
        <v>26</v>
      </c>
      <c r="O13" s="2"/>
      <c r="Q13" s="2"/>
      <c r="R13" s="2" t="s">
        <v>26</v>
      </c>
      <c r="S13" s="2"/>
    </row>
    <row r="15" spans="1:19" x14ac:dyDescent="0.25">
      <c r="A15" s="15">
        <v>1</v>
      </c>
      <c r="B15" s="5" t="s">
        <v>27</v>
      </c>
      <c r="C15" s="3"/>
      <c r="D15" s="3"/>
      <c r="E15" s="3"/>
      <c r="F15" s="14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</row>
    <row r="16" spans="1:19" x14ac:dyDescent="0.25">
      <c r="A16" s="15">
        <f t="shared" ref="A16:A19" si="0">A15+1</f>
        <v>2</v>
      </c>
      <c r="B16" s="4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</row>
    <row r="17" spans="1:19" x14ac:dyDescent="0.25">
      <c r="A17" s="15">
        <f t="shared" si="0"/>
        <v>3</v>
      </c>
      <c r="B17" s="5" t="s">
        <v>28</v>
      </c>
      <c r="C17" s="3">
        <f>SUM(M17:O17)</f>
        <v>0</v>
      </c>
      <c r="D17" s="3">
        <f>SUM(Q17:S17)</f>
        <v>0</v>
      </c>
      <c r="E17" s="3"/>
      <c r="F17" s="3"/>
      <c r="G17" s="3">
        <f>ROUND(SUM(C17:F17)/2,0)</f>
        <v>0</v>
      </c>
      <c r="H17" s="3"/>
      <c r="I17" s="3"/>
      <c r="J17" s="3">
        <f>(N17+R17)/2</f>
        <v>0</v>
      </c>
      <c r="K17" s="3"/>
      <c r="L17" s="3"/>
      <c r="M17" s="25"/>
      <c r="N17" s="25">
        <v>0</v>
      </c>
      <c r="O17" s="25"/>
      <c r="P17" s="3"/>
      <c r="Q17" s="25"/>
      <c r="R17" s="25">
        <v>0</v>
      </c>
      <c r="S17" s="25"/>
    </row>
    <row r="18" spans="1:19" x14ac:dyDescent="0.25">
      <c r="A18" s="15">
        <f t="shared" si="0"/>
        <v>4</v>
      </c>
      <c r="B18" s="4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</row>
    <row r="19" spans="1:19" x14ac:dyDescent="0.25">
      <c r="A19" s="15">
        <f t="shared" si="0"/>
        <v>5</v>
      </c>
      <c r="B19" s="5" t="s">
        <v>51</v>
      </c>
      <c r="C19" s="25">
        <v>0</v>
      </c>
      <c r="D19" s="25">
        <v>0</v>
      </c>
      <c r="E19" s="3">
        <f t="shared" ref="E19:F21" si="1">-C19</f>
        <v>0</v>
      </c>
      <c r="F19" s="3">
        <f t="shared" si="1"/>
        <v>0</v>
      </c>
      <c r="G19" s="3">
        <f>ROUND(SUM(C19:F19)/2,0)</f>
        <v>0</v>
      </c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</row>
    <row r="20" spans="1:19" x14ac:dyDescent="0.25">
      <c r="A20" s="15">
        <f t="shared" ref="A20:A72" si="2">A19+1</f>
        <v>6</v>
      </c>
      <c r="B20" s="4" t="s">
        <v>30</v>
      </c>
      <c r="C20" s="25">
        <v>0</v>
      </c>
      <c r="D20" s="25">
        <v>0</v>
      </c>
      <c r="E20" s="3">
        <f t="shared" si="1"/>
        <v>0</v>
      </c>
      <c r="F20" s="3">
        <f t="shared" si="1"/>
        <v>0</v>
      </c>
      <c r="G20" s="3">
        <f>ROUND(SUM(C20:F20)/2,0)</f>
        <v>0</v>
      </c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</row>
    <row r="21" spans="1:19" x14ac:dyDescent="0.25">
      <c r="A21" s="15">
        <f t="shared" si="2"/>
        <v>7</v>
      </c>
      <c r="B21" s="4" t="s">
        <v>31</v>
      </c>
      <c r="C21" s="25">
        <v>0</v>
      </c>
      <c r="D21" s="25">
        <v>0</v>
      </c>
      <c r="E21" s="3">
        <f t="shared" si="1"/>
        <v>0</v>
      </c>
      <c r="F21" s="3">
        <f t="shared" si="1"/>
        <v>0</v>
      </c>
      <c r="G21" s="3">
        <f>ROUND(SUM(C21:F21)/2,0)</f>
        <v>0</v>
      </c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</row>
    <row r="22" spans="1:19" x14ac:dyDescent="0.25">
      <c r="A22" s="15">
        <f t="shared" si="2"/>
        <v>8</v>
      </c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</row>
    <row r="23" spans="1:19" ht="13.8" thickBot="1" x14ac:dyDescent="0.3">
      <c r="A23" s="15">
        <f t="shared" si="2"/>
        <v>9</v>
      </c>
      <c r="B23" s="5" t="s">
        <v>32</v>
      </c>
      <c r="C23" s="16">
        <f>SUM(C17:C22)</f>
        <v>0</v>
      </c>
      <c r="D23" s="16">
        <f>SUM(D17:D22)</f>
        <v>0</v>
      </c>
      <c r="E23" s="16">
        <f>SUM(E17:E22)</f>
        <v>0</v>
      </c>
      <c r="F23" s="16">
        <f>SUM(F17:F22)</f>
        <v>0</v>
      </c>
      <c r="G23" s="16">
        <f>SUM(G17:G22)</f>
        <v>0</v>
      </c>
      <c r="H23" s="16"/>
      <c r="I23" s="16">
        <f>SUM(I17:I22)</f>
        <v>0</v>
      </c>
      <c r="J23" s="16">
        <f>SUM(J17:J22)</f>
        <v>0</v>
      </c>
      <c r="K23" s="16">
        <f>SUM(K17:K22)</f>
        <v>0</v>
      </c>
      <c r="L23" s="16"/>
      <c r="M23" s="16">
        <f>SUM(M17:M22)</f>
        <v>0</v>
      </c>
      <c r="N23" s="16">
        <f>SUM(N17:N22)</f>
        <v>0</v>
      </c>
      <c r="O23" s="16">
        <f>SUM(O17:O22)</f>
        <v>0</v>
      </c>
      <c r="P23" s="3"/>
      <c r="Q23" s="16">
        <f>SUM(Q17:Q22)</f>
        <v>0</v>
      </c>
      <c r="R23" s="16">
        <f>SUM(R17:R22)</f>
        <v>0</v>
      </c>
      <c r="S23" s="16">
        <f>SUM(S17:S22)</f>
        <v>0</v>
      </c>
    </row>
    <row r="24" spans="1:19" ht="13.8" thickTop="1" x14ac:dyDescent="0.25">
      <c r="A24" s="15">
        <f t="shared" si="2"/>
        <v>10</v>
      </c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3"/>
      <c r="Q24" s="17"/>
      <c r="R24" s="17"/>
      <c r="S24" s="17"/>
    </row>
    <row r="25" spans="1:19" x14ac:dyDescent="0.25">
      <c r="A25" s="15">
        <f t="shared" si="2"/>
        <v>11</v>
      </c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</row>
    <row r="26" spans="1:19" x14ac:dyDescent="0.25">
      <c r="A26" s="15">
        <f t="shared" si="2"/>
        <v>12</v>
      </c>
      <c r="B26" s="4" t="s">
        <v>33</v>
      </c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</row>
    <row r="27" spans="1:19" x14ac:dyDescent="0.25">
      <c r="A27" s="15">
        <f t="shared" si="2"/>
        <v>13</v>
      </c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</row>
    <row r="28" spans="1:19" x14ac:dyDescent="0.25">
      <c r="A28" s="15">
        <f t="shared" si="2"/>
        <v>14</v>
      </c>
      <c r="B28" s="5" t="s">
        <v>56</v>
      </c>
      <c r="C28" s="3">
        <f>SUM(M28:O28)</f>
        <v>0</v>
      </c>
      <c r="D28" s="3">
        <f>SUM(Q28:S28)</f>
        <v>0</v>
      </c>
      <c r="E28" s="3"/>
      <c r="F28" s="3"/>
      <c r="G28" s="3">
        <f t="shared" ref="G28:G33" si="3">ROUND(SUM(C28:F28)/2,0)</f>
        <v>0</v>
      </c>
      <c r="H28" s="3"/>
      <c r="I28" s="3"/>
      <c r="J28" s="3">
        <f>(N28+R28)/2</f>
        <v>0</v>
      </c>
      <c r="K28" s="3"/>
      <c r="L28" s="3"/>
      <c r="M28" s="25"/>
      <c r="N28" s="25">
        <v>0</v>
      </c>
      <c r="O28" s="25"/>
      <c r="P28" s="3"/>
      <c r="Q28" s="25"/>
      <c r="R28" s="25">
        <v>0</v>
      </c>
      <c r="S28" s="25"/>
    </row>
    <row r="29" spans="1:19" x14ac:dyDescent="0.25">
      <c r="A29" s="15">
        <f t="shared" si="2"/>
        <v>15</v>
      </c>
      <c r="B29" s="5" t="s">
        <v>64</v>
      </c>
      <c r="C29" s="3">
        <f>SUM(M29:O29)</f>
        <v>2.4500000000000002</v>
      </c>
      <c r="D29" s="3">
        <f>SUM(Q29:S29)</f>
        <v>2.4500000000000002</v>
      </c>
      <c r="E29" s="3"/>
      <c r="F29" s="3"/>
      <c r="G29" s="3">
        <f t="shared" si="3"/>
        <v>2</v>
      </c>
      <c r="H29" s="3"/>
      <c r="I29" s="3"/>
      <c r="J29" s="3">
        <f>(N29+R29)/2</f>
        <v>2.4500000000000002</v>
      </c>
      <c r="K29" s="3"/>
      <c r="L29" s="3"/>
      <c r="M29" s="25"/>
      <c r="N29" s="25">
        <v>2.4500000000000002</v>
      </c>
      <c r="O29" s="25"/>
      <c r="P29" s="3"/>
      <c r="Q29" s="25"/>
      <c r="R29" s="25">
        <v>2.4500000000000002</v>
      </c>
      <c r="S29" s="25"/>
    </row>
    <row r="30" spans="1:19" x14ac:dyDescent="0.25">
      <c r="A30" s="15">
        <f t="shared" si="2"/>
        <v>16</v>
      </c>
      <c r="B30" s="24" t="s">
        <v>58</v>
      </c>
      <c r="C30" s="3">
        <f>SUM(M30:O30)</f>
        <v>0</v>
      </c>
      <c r="D30" s="3">
        <f>SUM(Q30:S30)</f>
        <v>0</v>
      </c>
      <c r="E30" s="3"/>
      <c r="F30" s="3"/>
      <c r="G30" s="3">
        <f t="shared" si="3"/>
        <v>0</v>
      </c>
      <c r="H30" s="3"/>
      <c r="I30" s="3"/>
      <c r="J30" s="3">
        <f>(N30+R30)/2</f>
        <v>0</v>
      </c>
      <c r="K30" s="3"/>
      <c r="L30" s="3"/>
      <c r="M30" s="25"/>
      <c r="N30" s="25">
        <v>0</v>
      </c>
      <c r="O30" s="25"/>
      <c r="P30" s="3"/>
      <c r="Q30" s="25"/>
      <c r="R30" s="25">
        <v>0</v>
      </c>
      <c r="S30" s="25"/>
    </row>
    <row r="31" spans="1:19" x14ac:dyDescent="0.25">
      <c r="A31" s="15">
        <f t="shared" si="2"/>
        <v>17</v>
      </c>
      <c r="B31" s="4" t="s">
        <v>29</v>
      </c>
      <c r="C31" s="3">
        <f>SUM(P31:R31)</f>
        <v>0</v>
      </c>
      <c r="D31" s="3">
        <f>SUM(Q31:S31)</f>
        <v>0</v>
      </c>
      <c r="E31" s="3">
        <f t="shared" ref="E31:F33" si="4">-C31</f>
        <v>0</v>
      </c>
      <c r="F31" s="3">
        <f t="shared" si="4"/>
        <v>0</v>
      </c>
      <c r="G31" s="3">
        <f t="shared" si="3"/>
        <v>0</v>
      </c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</row>
    <row r="32" spans="1:19" x14ac:dyDescent="0.25">
      <c r="A32" s="15">
        <f t="shared" si="2"/>
        <v>18</v>
      </c>
      <c r="B32" s="4" t="s">
        <v>34</v>
      </c>
      <c r="C32" s="25">
        <v>0</v>
      </c>
      <c r="D32" s="25">
        <v>0</v>
      </c>
      <c r="E32" s="3">
        <f t="shared" si="4"/>
        <v>0</v>
      </c>
      <c r="F32" s="3">
        <f t="shared" si="4"/>
        <v>0</v>
      </c>
      <c r="G32" s="3">
        <f t="shared" si="3"/>
        <v>0</v>
      </c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</row>
    <row r="33" spans="1:19" x14ac:dyDescent="0.25">
      <c r="A33" s="15">
        <f t="shared" si="2"/>
        <v>19</v>
      </c>
      <c r="B33" s="4" t="s">
        <v>35</v>
      </c>
      <c r="C33" s="25">
        <v>0</v>
      </c>
      <c r="D33" s="25">
        <v>0</v>
      </c>
      <c r="E33" s="3">
        <f t="shared" si="4"/>
        <v>0</v>
      </c>
      <c r="F33" s="3">
        <f t="shared" si="4"/>
        <v>0</v>
      </c>
      <c r="G33" s="3">
        <f t="shared" si="3"/>
        <v>0</v>
      </c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</row>
    <row r="34" spans="1:19" x14ac:dyDescent="0.25">
      <c r="A34" s="15">
        <f t="shared" si="2"/>
        <v>20</v>
      </c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</row>
    <row r="35" spans="1:19" ht="13.8" thickBot="1" x14ac:dyDescent="0.3">
      <c r="A35" s="15">
        <f t="shared" si="2"/>
        <v>21</v>
      </c>
      <c r="B35" s="4" t="s">
        <v>36</v>
      </c>
      <c r="C35" s="16">
        <f>SUM(C28:C34)</f>
        <v>2.4500000000000002</v>
      </c>
      <c r="D35" s="16">
        <f>SUM(D28:D34)</f>
        <v>2.4500000000000002</v>
      </c>
      <c r="E35" s="16">
        <f>SUM(E28:E34)</f>
        <v>0</v>
      </c>
      <c r="F35" s="16">
        <f>SUM(F28:F34)</f>
        <v>0</v>
      </c>
      <c r="G35" s="16">
        <f>SUM(G28:G34)</f>
        <v>2</v>
      </c>
      <c r="H35" s="16"/>
      <c r="I35" s="16">
        <f>SUM(I28:I34)</f>
        <v>0</v>
      </c>
      <c r="J35" s="16">
        <f>SUM(J28:J34)</f>
        <v>2.4500000000000002</v>
      </c>
      <c r="K35" s="16">
        <f>SUM(K28:K34)</f>
        <v>0</v>
      </c>
      <c r="L35" s="16"/>
      <c r="M35" s="16">
        <f>SUM(M28:M34)</f>
        <v>0</v>
      </c>
      <c r="N35" s="16">
        <f>SUM(N28:N34)</f>
        <v>2.4500000000000002</v>
      </c>
      <c r="O35" s="16">
        <f>SUM(O28:O34)</f>
        <v>0</v>
      </c>
      <c r="P35" s="3"/>
      <c r="Q35" s="16">
        <f>SUM(Q28:Q34)</f>
        <v>0</v>
      </c>
      <c r="R35" s="16">
        <f>SUM(R28:R34)</f>
        <v>2.4500000000000002</v>
      </c>
      <c r="S35" s="16">
        <f>SUM(S28:S34)</f>
        <v>0</v>
      </c>
    </row>
    <row r="36" spans="1:19" ht="13.8" thickTop="1" x14ac:dyDescent="0.25">
      <c r="A36" s="15">
        <f t="shared" si="2"/>
        <v>22</v>
      </c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3"/>
      <c r="Q36" s="17"/>
      <c r="R36" s="17"/>
      <c r="S36" s="17"/>
    </row>
    <row r="37" spans="1:19" x14ac:dyDescent="0.25">
      <c r="A37" s="15">
        <f t="shared" si="2"/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</row>
    <row r="38" spans="1:19" x14ac:dyDescent="0.25">
      <c r="A38" s="15">
        <f t="shared" si="2"/>
        <v>24</v>
      </c>
      <c r="B38" s="5" t="s">
        <v>37</v>
      </c>
      <c r="C38" s="3" t="s">
        <v>38</v>
      </c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</row>
    <row r="39" spans="1:19" x14ac:dyDescent="0.25">
      <c r="A39" s="15">
        <f t="shared" si="2"/>
        <v>25</v>
      </c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</row>
    <row r="40" spans="1:19" x14ac:dyDescent="0.25">
      <c r="A40" s="15">
        <f t="shared" si="2"/>
        <v>26</v>
      </c>
      <c r="B40" s="24" t="s">
        <v>57</v>
      </c>
      <c r="C40" s="3">
        <f>SUM(M40:O40)</f>
        <v>31467.88</v>
      </c>
      <c r="D40" s="3">
        <f>SUM(Q40:S40)</f>
        <v>0</v>
      </c>
      <c r="E40" s="3"/>
      <c r="F40" s="3"/>
      <c r="G40" s="3">
        <f t="shared" ref="G40:G48" si="5">ROUND(SUM(C40:F40)/2,0)</f>
        <v>15734</v>
      </c>
      <c r="H40" s="3"/>
      <c r="I40" s="3"/>
      <c r="J40" s="3">
        <f t="shared" ref="J40:J48" si="6">(N40+R40)/2</f>
        <v>15733.94</v>
      </c>
      <c r="K40" s="3"/>
      <c r="L40" s="3"/>
      <c r="M40" s="25"/>
      <c r="N40" s="25">
        <v>31467.88</v>
      </c>
      <c r="O40" s="25"/>
      <c r="P40" s="3"/>
      <c r="Q40" s="25"/>
      <c r="R40" s="25">
        <v>0</v>
      </c>
      <c r="S40" s="25"/>
    </row>
    <row r="41" spans="1:19" x14ac:dyDescent="0.25">
      <c r="A41" s="15">
        <f t="shared" si="2"/>
        <v>27</v>
      </c>
      <c r="B41" s="24" t="s">
        <v>65</v>
      </c>
      <c r="C41" s="3">
        <f>SUM(M41:O41)</f>
        <v>-31467.88</v>
      </c>
      <c r="D41" s="3">
        <f>SUM(Q41:S41)</f>
        <v>0</v>
      </c>
      <c r="E41" s="3"/>
      <c r="F41" s="3"/>
      <c r="G41" s="3">
        <f t="shared" ref="G41:G43" si="7">ROUND(SUM(C41:F41)/2,0)</f>
        <v>-15734</v>
      </c>
      <c r="H41" s="3"/>
      <c r="I41" s="3"/>
      <c r="J41" s="3">
        <f t="shared" si="6"/>
        <v>-15733.94</v>
      </c>
      <c r="K41" s="3"/>
      <c r="L41" s="3"/>
      <c r="M41" s="25"/>
      <c r="N41" s="25">
        <v>-31467.88</v>
      </c>
      <c r="O41" s="25"/>
      <c r="P41" s="3"/>
      <c r="Q41" s="25"/>
      <c r="R41" s="25">
        <v>0</v>
      </c>
      <c r="S41" s="25"/>
    </row>
    <row r="42" spans="1:19" x14ac:dyDescent="0.25">
      <c r="A42" s="15">
        <f t="shared" si="2"/>
        <v>28</v>
      </c>
      <c r="B42" s="5" t="s">
        <v>54</v>
      </c>
      <c r="C42" s="3">
        <f>SUM(M42:O42)</f>
        <v>0</v>
      </c>
      <c r="D42" s="3">
        <f>SUM(Q42:S42)</f>
        <v>0</v>
      </c>
      <c r="E42" s="3"/>
      <c r="F42" s="3"/>
      <c r="G42" s="3">
        <f t="shared" ref="G42" si="8">ROUND(SUM(C42:F42)/2,0)</f>
        <v>0</v>
      </c>
      <c r="H42" s="3"/>
      <c r="I42" s="3"/>
      <c r="J42" s="3">
        <f t="shared" ref="J42" si="9">(N42+R42)/2</f>
        <v>0</v>
      </c>
      <c r="K42" s="3"/>
      <c r="L42" s="3"/>
      <c r="M42" s="25"/>
      <c r="N42" s="25">
        <v>0</v>
      </c>
      <c r="O42" s="25"/>
      <c r="P42" s="3"/>
      <c r="Q42" s="25"/>
      <c r="R42" s="25">
        <v>0</v>
      </c>
      <c r="S42" s="25"/>
    </row>
    <row r="43" spans="1:19" x14ac:dyDescent="0.25">
      <c r="A43" s="15">
        <f t="shared" si="2"/>
        <v>29</v>
      </c>
      <c r="B43" s="5" t="s">
        <v>66</v>
      </c>
      <c r="C43" s="3">
        <f>SUM(M43:O43)</f>
        <v>3989.9100000000003</v>
      </c>
      <c r="D43" s="3">
        <f>SUM(Q43:S43)</f>
        <v>0</v>
      </c>
      <c r="E43" s="3"/>
      <c r="F43" s="3"/>
      <c r="G43" s="3">
        <f t="shared" si="7"/>
        <v>1995</v>
      </c>
      <c r="H43" s="3"/>
      <c r="I43" s="3"/>
      <c r="J43" s="3">
        <f t="shared" si="6"/>
        <v>1994.9550000000002</v>
      </c>
      <c r="K43" s="3"/>
      <c r="L43" s="3"/>
      <c r="M43" s="25"/>
      <c r="N43" s="25">
        <f>4036+267.1-313.19</f>
        <v>3989.9100000000003</v>
      </c>
      <c r="O43" s="25"/>
      <c r="P43" s="3"/>
      <c r="Q43" s="25"/>
      <c r="R43" s="25">
        <v>0</v>
      </c>
      <c r="S43" s="25"/>
    </row>
    <row r="44" spans="1:19" x14ac:dyDescent="0.25">
      <c r="A44" s="15">
        <f t="shared" si="2"/>
        <v>30</v>
      </c>
      <c r="B44" s="5" t="s">
        <v>49</v>
      </c>
      <c r="C44" s="25">
        <v>0</v>
      </c>
      <c r="D44" s="25">
        <v>0</v>
      </c>
      <c r="E44" s="3">
        <f t="shared" ref="E44:F48" si="10">-C44</f>
        <v>0</v>
      </c>
      <c r="F44" s="3">
        <f t="shared" si="10"/>
        <v>0</v>
      </c>
      <c r="G44" s="3">
        <f t="shared" si="5"/>
        <v>0</v>
      </c>
      <c r="H44" s="3"/>
      <c r="I44" s="3"/>
      <c r="J44" s="3">
        <f t="shared" si="6"/>
        <v>0</v>
      </c>
      <c r="K44" s="3"/>
      <c r="L44" s="3"/>
      <c r="M44" s="3"/>
      <c r="N44" s="3"/>
      <c r="O44" s="3"/>
      <c r="P44" s="3"/>
      <c r="Q44" s="3"/>
      <c r="R44" s="3"/>
      <c r="S44" s="3"/>
    </row>
    <row r="45" spans="1:19" x14ac:dyDescent="0.25">
      <c r="A45" s="15">
        <f t="shared" si="2"/>
        <v>31</v>
      </c>
      <c r="B45" s="4" t="s">
        <v>39</v>
      </c>
      <c r="C45" s="25">
        <v>0</v>
      </c>
      <c r="D45" s="25">
        <v>0</v>
      </c>
      <c r="E45" s="3">
        <f t="shared" si="10"/>
        <v>0</v>
      </c>
      <c r="F45" s="3">
        <f t="shared" si="10"/>
        <v>0</v>
      </c>
      <c r="G45" s="3">
        <f t="shared" si="5"/>
        <v>0</v>
      </c>
      <c r="H45" s="3"/>
      <c r="I45" s="3"/>
      <c r="J45" s="3">
        <f t="shared" si="6"/>
        <v>0</v>
      </c>
      <c r="K45" s="3"/>
      <c r="L45" s="3"/>
      <c r="M45" s="3"/>
      <c r="N45" s="3"/>
      <c r="O45" s="3"/>
      <c r="P45" s="3"/>
      <c r="Q45" s="3"/>
      <c r="R45" s="3"/>
      <c r="S45" s="3"/>
    </row>
    <row r="46" spans="1:19" x14ac:dyDescent="0.25">
      <c r="A46" s="15">
        <f t="shared" si="2"/>
        <v>32</v>
      </c>
      <c r="B46" s="4" t="s">
        <v>40</v>
      </c>
      <c r="C46" s="25">
        <v>0</v>
      </c>
      <c r="D46" s="25">
        <v>0</v>
      </c>
      <c r="E46" s="3">
        <f t="shared" si="10"/>
        <v>0</v>
      </c>
      <c r="F46" s="3">
        <f t="shared" si="10"/>
        <v>0</v>
      </c>
      <c r="G46" s="3">
        <f t="shared" si="5"/>
        <v>0</v>
      </c>
      <c r="H46" s="3"/>
      <c r="I46" s="3"/>
      <c r="J46" s="3">
        <f t="shared" si="6"/>
        <v>0</v>
      </c>
      <c r="K46" s="3"/>
      <c r="L46" s="3"/>
      <c r="M46" s="3"/>
      <c r="N46" s="3"/>
      <c r="O46" s="3"/>
      <c r="P46" s="3"/>
      <c r="Q46" s="3"/>
      <c r="R46" s="3"/>
      <c r="S46" s="3"/>
    </row>
    <row r="47" spans="1:19" x14ac:dyDescent="0.25">
      <c r="A47" s="15">
        <f t="shared" si="2"/>
        <v>33</v>
      </c>
      <c r="B47" s="4" t="s">
        <v>41</v>
      </c>
      <c r="C47" s="25">
        <v>0</v>
      </c>
      <c r="D47" s="25">
        <v>0</v>
      </c>
      <c r="E47" s="3">
        <f t="shared" si="10"/>
        <v>0</v>
      </c>
      <c r="F47" s="3">
        <f t="shared" si="10"/>
        <v>0</v>
      </c>
      <c r="G47" s="3">
        <f t="shared" si="5"/>
        <v>0</v>
      </c>
      <c r="H47" s="3"/>
      <c r="I47" s="3"/>
      <c r="J47" s="3">
        <f t="shared" si="6"/>
        <v>0</v>
      </c>
      <c r="K47" s="3"/>
      <c r="L47" s="3"/>
      <c r="M47" s="3"/>
      <c r="N47" s="3"/>
      <c r="O47" s="3"/>
      <c r="P47" s="3"/>
      <c r="Q47" s="3"/>
      <c r="R47" s="3"/>
      <c r="S47" s="3"/>
    </row>
    <row r="48" spans="1:19" x14ac:dyDescent="0.25">
      <c r="A48" s="15">
        <f t="shared" si="2"/>
        <v>34</v>
      </c>
      <c r="B48" s="5" t="s">
        <v>52</v>
      </c>
      <c r="C48" s="25">
        <v>0</v>
      </c>
      <c r="D48" s="25">
        <v>0</v>
      </c>
      <c r="E48" s="3">
        <f t="shared" si="10"/>
        <v>0</v>
      </c>
      <c r="F48" s="3">
        <f t="shared" si="10"/>
        <v>0</v>
      </c>
      <c r="G48" s="3">
        <f t="shared" si="5"/>
        <v>0</v>
      </c>
      <c r="H48" s="3"/>
      <c r="I48" s="3"/>
      <c r="J48" s="3">
        <f t="shared" si="6"/>
        <v>0</v>
      </c>
      <c r="K48" s="3"/>
      <c r="L48" s="3"/>
      <c r="M48" s="3"/>
      <c r="N48" s="3"/>
      <c r="O48" s="3"/>
      <c r="P48" s="3"/>
      <c r="Q48" s="3"/>
      <c r="R48" s="3"/>
      <c r="S48" s="3"/>
    </row>
    <row r="49" spans="1:19" x14ac:dyDescent="0.25">
      <c r="A49" s="15">
        <f t="shared" si="2"/>
        <v>35</v>
      </c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</row>
    <row r="50" spans="1:19" ht="13.8" thickBot="1" x14ac:dyDescent="0.3">
      <c r="A50" s="15">
        <f t="shared" si="2"/>
        <v>36</v>
      </c>
      <c r="B50" s="4"/>
      <c r="C50" s="16">
        <f>SUM(C40:C49)</f>
        <v>3989.9100000000003</v>
      </c>
      <c r="D50" s="16">
        <f>SUM(D40:D49)</f>
        <v>0</v>
      </c>
      <c r="E50" s="16">
        <f>SUM(E40:E49)</f>
        <v>0</v>
      </c>
      <c r="F50" s="16">
        <f>SUM(F40:F49)</f>
        <v>0</v>
      </c>
      <c r="G50" s="16">
        <f>SUM(G40:G49)</f>
        <v>1995</v>
      </c>
      <c r="H50" s="16"/>
      <c r="I50" s="16">
        <f>SUM(I40:I49)</f>
        <v>0</v>
      </c>
      <c r="J50" s="16">
        <f>SUM(J40:J49)</f>
        <v>1994.9550000000002</v>
      </c>
      <c r="K50" s="16">
        <f>SUM(K40:K49)</f>
        <v>0</v>
      </c>
      <c r="L50" s="16"/>
      <c r="M50" s="16">
        <f>SUM(M40:M49)</f>
        <v>0</v>
      </c>
      <c r="N50" s="16">
        <f>SUM(N40:N49)</f>
        <v>3989.9100000000003</v>
      </c>
      <c r="O50" s="16">
        <f>SUM(O40:O49)</f>
        <v>0</v>
      </c>
      <c r="P50" s="3"/>
      <c r="Q50" s="16">
        <f>SUM(Q40:Q49)</f>
        <v>0</v>
      </c>
      <c r="R50" s="16">
        <f>SUM(R40:R49)</f>
        <v>0</v>
      </c>
      <c r="S50" s="16">
        <f>SUM(S40:S49)</f>
        <v>0</v>
      </c>
    </row>
    <row r="51" spans="1:19" ht="13.8" thickTop="1" x14ac:dyDescent="0.25">
      <c r="A51" s="15">
        <f t="shared" si="2"/>
        <v>37</v>
      </c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3"/>
      <c r="Q51" s="17"/>
      <c r="R51" s="17"/>
      <c r="S51" s="17"/>
    </row>
    <row r="52" spans="1:19" x14ac:dyDescent="0.25">
      <c r="A52" s="15">
        <f t="shared" si="2"/>
        <v>38</v>
      </c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</row>
    <row r="53" spans="1:19" x14ac:dyDescent="0.25">
      <c r="A53" s="15">
        <f t="shared" si="2"/>
        <v>39</v>
      </c>
      <c r="C53" s="3"/>
      <c r="D53" s="3"/>
      <c r="E53" s="3"/>
      <c r="F53" s="3"/>
      <c r="G53" s="3"/>
      <c r="H53" s="3"/>
      <c r="I53" s="3"/>
      <c r="J53" s="3"/>
      <c r="K53" s="3"/>
      <c r="L53" s="3"/>
      <c r="P53" s="3"/>
      <c r="Q53" s="3"/>
      <c r="R53" s="3"/>
      <c r="S53" s="3"/>
    </row>
    <row r="54" spans="1:19" x14ac:dyDescent="0.25">
      <c r="A54" s="15">
        <f t="shared" si="2"/>
        <v>40</v>
      </c>
      <c r="B54" s="5" t="s">
        <v>53</v>
      </c>
      <c r="C54" s="3">
        <f>SUM(M54:O54)</f>
        <v>0</v>
      </c>
      <c r="D54" s="3">
        <f>SUM(Q54:S54)</f>
        <v>-3535</v>
      </c>
      <c r="E54" s="3"/>
      <c r="F54" s="3"/>
      <c r="G54" s="3">
        <f>ROUND(SUM(C54:F54)/2,0)</f>
        <v>-1768</v>
      </c>
      <c r="H54" s="3"/>
      <c r="I54" s="3"/>
      <c r="J54" s="3">
        <f t="shared" ref="J54" si="11">(N54+R54)/2</f>
        <v>-1767.5</v>
      </c>
      <c r="K54" s="3"/>
      <c r="L54" s="3"/>
      <c r="M54" s="25"/>
      <c r="N54" s="25"/>
      <c r="O54" s="25"/>
      <c r="P54" s="3"/>
      <c r="Q54" s="25"/>
      <c r="R54" s="25">
        <v>-3535</v>
      </c>
      <c r="S54" s="25"/>
    </row>
    <row r="55" spans="1:19" x14ac:dyDescent="0.25">
      <c r="A55" s="15">
        <f t="shared" si="2"/>
        <v>41</v>
      </c>
      <c r="B55" s="5" t="s">
        <v>50</v>
      </c>
      <c r="C55" s="25">
        <v>0</v>
      </c>
      <c r="D55" s="25">
        <v>0</v>
      </c>
      <c r="E55" s="3">
        <f>-C55</f>
        <v>0</v>
      </c>
      <c r="F55" s="3">
        <f>-D55</f>
        <v>0</v>
      </c>
      <c r="G55" s="3">
        <f>ROUND(SUM(C55:F55)/2,0)</f>
        <v>0</v>
      </c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</row>
    <row r="56" spans="1:19" x14ac:dyDescent="0.25">
      <c r="A56" s="15">
        <f t="shared" si="2"/>
        <v>42</v>
      </c>
      <c r="C56" s="3"/>
      <c r="D56" s="3"/>
      <c r="E56" s="3"/>
      <c r="F56" s="3"/>
      <c r="G56" s="3"/>
      <c r="H56" s="3"/>
      <c r="I56" s="3"/>
      <c r="J56" s="3"/>
      <c r="K56" s="3"/>
      <c r="L56" s="3"/>
      <c r="M56" s="20"/>
      <c r="N56" s="20"/>
      <c r="O56" s="3"/>
      <c r="P56" s="3"/>
      <c r="Q56" s="20"/>
      <c r="R56" s="20"/>
      <c r="S56" s="3"/>
    </row>
    <row r="57" spans="1:19" ht="13.8" thickBot="1" x14ac:dyDescent="0.3">
      <c r="A57" s="15">
        <f t="shared" si="2"/>
        <v>43</v>
      </c>
      <c r="B57" s="4" t="s">
        <v>42</v>
      </c>
      <c r="C57" s="16">
        <f>SUM(C50:C56)</f>
        <v>3989.9100000000003</v>
      </c>
      <c r="D57" s="16">
        <f>SUM(D50:D56)</f>
        <v>-3535</v>
      </c>
      <c r="E57" s="16">
        <f>SUM(E50:E56)</f>
        <v>0</v>
      </c>
      <c r="F57" s="16">
        <f>SUM(F50:F56)</f>
        <v>0</v>
      </c>
      <c r="G57" s="16">
        <f>SUM(G50:G56)</f>
        <v>227</v>
      </c>
      <c r="H57" s="16"/>
      <c r="I57" s="16">
        <f>SUM(I50:I56)</f>
        <v>0</v>
      </c>
      <c r="J57" s="16">
        <f>SUM(J50:J56)</f>
        <v>227.45500000000015</v>
      </c>
      <c r="K57" s="16">
        <f>SUM(K50:K56)</f>
        <v>0</v>
      </c>
      <c r="L57" s="3"/>
      <c r="M57" s="21">
        <f>SUM(M50:M56)</f>
        <v>0</v>
      </c>
      <c r="N57" s="21">
        <f>SUM(N50:N56)</f>
        <v>3989.9100000000003</v>
      </c>
      <c r="O57" s="22">
        <f>SUM(O50:O56)</f>
        <v>0</v>
      </c>
      <c r="P57" s="3"/>
      <c r="Q57" s="21">
        <f>SUM(Q50:Q56)</f>
        <v>0</v>
      </c>
      <c r="R57" s="21">
        <f>SUM(R50:R56)</f>
        <v>-3535</v>
      </c>
      <c r="S57" s="22">
        <f>SUM(S50:S56)</f>
        <v>0</v>
      </c>
    </row>
    <row r="58" spans="1:19" ht="13.8" thickTop="1" x14ac:dyDescent="0.25">
      <c r="A58" s="15">
        <f t="shared" si="2"/>
        <v>44</v>
      </c>
      <c r="C58" s="17"/>
      <c r="D58" s="17"/>
      <c r="E58" s="17"/>
      <c r="F58" s="17"/>
      <c r="G58" s="17"/>
      <c r="H58" s="17"/>
      <c r="I58" s="17"/>
      <c r="J58" s="17"/>
      <c r="K58" s="17"/>
      <c r="L58" s="3"/>
      <c r="P58" s="3"/>
      <c r="Q58" s="3"/>
      <c r="R58" s="3"/>
      <c r="S58" s="3"/>
    </row>
    <row r="59" spans="1:19" x14ac:dyDescent="0.25">
      <c r="A59" s="15">
        <f t="shared" si="2"/>
        <v>45</v>
      </c>
      <c r="C59" s="3"/>
      <c r="D59" s="3"/>
      <c r="E59" s="3"/>
      <c r="F59" s="3"/>
      <c r="G59" s="3"/>
      <c r="H59" s="3"/>
      <c r="I59" s="3"/>
      <c r="J59" s="3"/>
      <c r="K59" s="3"/>
      <c r="L59" s="3"/>
      <c r="P59" s="3"/>
      <c r="Q59" s="3"/>
      <c r="R59" s="3"/>
      <c r="S59" s="3"/>
    </row>
    <row r="60" spans="1:19" x14ac:dyDescent="0.25">
      <c r="A60" s="15">
        <f t="shared" si="2"/>
        <v>46</v>
      </c>
      <c r="B60" s="4" t="s">
        <v>43</v>
      </c>
      <c r="C60" s="3"/>
      <c r="D60" s="3"/>
      <c r="E60" s="3"/>
      <c r="F60" s="3"/>
      <c r="G60" s="3"/>
      <c r="H60" s="3"/>
      <c r="I60" s="3"/>
      <c r="J60" s="3"/>
      <c r="K60" s="3"/>
      <c r="L60" s="3"/>
      <c r="P60" s="3"/>
      <c r="Q60" s="3"/>
      <c r="R60" s="3"/>
      <c r="S60" s="3"/>
    </row>
    <row r="61" spans="1:19" x14ac:dyDescent="0.25">
      <c r="A61" s="15">
        <f t="shared" si="2"/>
        <v>47</v>
      </c>
      <c r="C61" s="3"/>
      <c r="D61" s="3"/>
      <c r="E61" s="3"/>
      <c r="F61" s="3"/>
      <c r="G61" s="3"/>
      <c r="H61" s="3"/>
      <c r="I61" s="3"/>
      <c r="J61" s="3"/>
      <c r="K61" s="3"/>
      <c r="L61" s="3"/>
      <c r="P61" s="3"/>
      <c r="Q61" s="3"/>
      <c r="R61" s="3"/>
      <c r="S61" s="3"/>
    </row>
    <row r="62" spans="1:19" x14ac:dyDescent="0.25">
      <c r="A62" s="15">
        <f t="shared" si="2"/>
        <v>48</v>
      </c>
      <c r="B62" s="4" t="s">
        <v>44</v>
      </c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</row>
    <row r="63" spans="1:19" x14ac:dyDescent="0.25">
      <c r="A63" s="15">
        <f t="shared" si="2"/>
        <v>49</v>
      </c>
      <c r="C63" s="3"/>
      <c r="D63" s="18"/>
      <c r="E63" s="18"/>
      <c r="F63" s="18"/>
      <c r="G63" s="18"/>
      <c r="H63" s="18"/>
      <c r="I63" s="18"/>
      <c r="J63" s="18"/>
      <c r="K63" s="18"/>
      <c r="L63" s="18"/>
      <c r="M63" s="3"/>
      <c r="N63" s="3"/>
      <c r="O63" s="3"/>
      <c r="P63" s="3"/>
      <c r="Q63" s="3"/>
      <c r="R63" s="3"/>
      <c r="S63" s="3"/>
    </row>
    <row r="64" spans="1:19" x14ac:dyDescent="0.25">
      <c r="A64" s="15">
        <f t="shared" si="2"/>
        <v>50</v>
      </c>
      <c r="B64" s="4"/>
      <c r="C64" s="3"/>
      <c r="D64" s="18"/>
      <c r="E64" s="18"/>
      <c r="F64" s="18"/>
      <c r="G64" s="18"/>
      <c r="H64" s="18"/>
      <c r="I64" s="18"/>
      <c r="J64" s="18"/>
      <c r="K64" s="18"/>
      <c r="L64" s="18"/>
      <c r="M64" s="3"/>
      <c r="N64" s="3"/>
      <c r="O64" s="3"/>
      <c r="P64" s="3"/>
      <c r="Q64" s="3"/>
      <c r="R64" s="3"/>
      <c r="S64" s="3"/>
    </row>
    <row r="65" spans="1:19" x14ac:dyDescent="0.25">
      <c r="A65" s="15">
        <f t="shared" si="2"/>
        <v>51</v>
      </c>
      <c r="B65" s="4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</row>
    <row r="66" spans="1:19" x14ac:dyDescent="0.25">
      <c r="A66" s="15">
        <f t="shared" si="2"/>
        <v>52</v>
      </c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</row>
    <row r="67" spans="1:19" x14ac:dyDescent="0.25">
      <c r="A67" s="15">
        <f t="shared" si="2"/>
        <v>53</v>
      </c>
      <c r="B67" s="5" t="s">
        <v>45</v>
      </c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</row>
    <row r="68" spans="1:19" x14ac:dyDescent="0.25">
      <c r="A68" s="15">
        <f t="shared" si="2"/>
        <v>54</v>
      </c>
      <c r="B68" s="5" t="s">
        <v>46</v>
      </c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</row>
    <row r="69" spans="1:19" x14ac:dyDescent="0.25">
      <c r="A69" s="15">
        <f t="shared" si="2"/>
        <v>55</v>
      </c>
      <c r="B69" s="4" t="s">
        <v>47</v>
      </c>
      <c r="C69" s="3"/>
      <c r="D69" s="3"/>
      <c r="E69" s="3"/>
      <c r="F69" s="3"/>
      <c r="G69" s="3">
        <f>ROUND(SUM(C69:F69)/2,0)</f>
        <v>0</v>
      </c>
      <c r="H69" s="3"/>
      <c r="I69" s="3"/>
      <c r="J69" s="3">
        <f>(+N69+R69)/2</f>
        <v>0</v>
      </c>
      <c r="K69" s="3"/>
      <c r="L69" s="3"/>
      <c r="M69" s="25"/>
      <c r="N69" s="25">
        <v>0</v>
      </c>
      <c r="O69" s="25"/>
      <c r="P69" s="3"/>
      <c r="Q69" s="25"/>
      <c r="R69" s="25">
        <v>0</v>
      </c>
      <c r="S69" s="25"/>
    </row>
    <row r="70" spans="1:19" x14ac:dyDescent="0.25">
      <c r="A70" s="15">
        <f t="shared" si="2"/>
        <v>56</v>
      </c>
      <c r="B70" s="4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</row>
    <row r="71" spans="1:19" x14ac:dyDescent="0.25">
      <c r="A71" s="15">
        <f t="shared" si="2"/>
        <v>57</v>
      </c>
      <c r="B71" s="4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</row>
    <row r="72" spans="1:19" ht="13.8" thickBot="1" x14ac:dyDescent="0.3">
      <c r="A72" s="15">
        <f t="shared" si="2"/>
        <v>58</v>
      </c>
      <c r="B72" s="5" t="s">
        <v>48</v>
      </c>
      <c r="C72" s="16">
        <f>SUM(C69:C71)</f>
        <v>0</v>
      </c>
      <c r="D72" s="16">
        <f>SUM(D69:D71)</f>
        <v>0</v>
      </c>
      <c r="E72" s="16">
        <f>SUM(E69:E71)</f>
        <v>0</v>
      </c>
      <c r="F72" s="16">
        <f>SUM(F69:F71)</f>
        <v>0</v>
      </c>
      <c r="G72" s="16">
        <f>SUM(G69:G71)</f>
        <v>0</v>
      </c>
      <c r="H72" s="16"/>
      <c r="I72" s="16">
        <f>SUM(I69:I71)</f>
        <v>0</v>
      </c>
      <c r="J72" s="16">
        <f>SUM(J69:J71)</f>
        <v>0</v>
      </c>
      <c r="K72" s="16">
        <f>SUM(K69:K71)</f>
        <v>0</v>
      </c>
      <c r="L72" s="16"/>
      <c r="M72" s="16">
        <f>SUM(M69:M71)</f>
        <v>0</v>
      </c>
      <c r="N72" s="16">
        <f>SUM(N69:N71)</f>
        <v>0</v>
      </c>
      <c r="O72" s="16">
        <f>SUM(O69:O71)</f>
        <v>0</v>
      </c>
      <c r="P72" s="3"/>
      <c r="Q72" s="16">
        <f>SUM(Q69:Q71)</f>
        <v>0</v>
      </c>
      <c r="R72" s="16">
        <f>SUM(R69:R71)</f>
        <v>0</v>
      </c>
      <c r="S72" s="16">
        <f>SUM(S69:S71)</f>
        <v>0</v>
      </c>
    </row>
    <row r="73" spans="1:19" ht="13.8" thickTop="1" x14ac:dyDescent="0.25">
      <c r="A73" s="15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3"/>
      <c r="Q73" s="17"/>
      <c r="R73" s="17"/>
      <c r="S73" s="17"/>
    </row>
    <row r="74" spans="1:19" x14ac:dyDescent="0.25">
      <c r="A74" s="15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</row>
  </sheetData>
  <phoneticPr fontId="0" type="noConversion"/>
  <pageMargins left="0.75" right="0.25" top="0.5" bottom="0.5" header="0.25" footer="0.25"/>
  <pageSetup scale="36" orientation="landscape" r:id="rId1"/>
  <headerFooter alignWithMargins="0">
    <oddHeader>&amp;RSTATEMENT AF
PAGE &amp;P OF &amp;N</oddHeader>
  </headerFooter>
  <rowBreaks count="1" manualBreakCount="1">
    <brk id="36" max="18" man="1"/>
  </rowBreaks>
  <colBreaks count="3" manualBreakCount="3">
    <brk id="7" max="112" man="1"/>
    <brk id="11" max="1048575" man="1"/>
    <brk id="15" max="1048575" man="1"/>
  </colBreaks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T30"/>
  <sheetViews>
    <sheetView showOutlineSymbols="0" zoomScaleNormal="100" workbookViewId="0">
      <pane xSplit="2" ySplit="13" topLeftCell="C14" activePane="bottomRight" state="frozen"/>
      <selection pane="topRight" activeCell="C1" sqref="C1"/>
      <selection pane="bottomLeft" activeCell="A14" sqref="A14"/>
      <selection pane="bottomRight" activeCell="C14" sqref="C14"/>
    </sheetView>
  </sheetViews>
  <sheetFormatPr defaultColWidth="12.6640625" defaultRowHeight="13.2" x14ac:dyDescent="0.25"/>
  <cols>
    <col min="1" max="1" width="4.6640625" style="26" customWidth="1"/>
    <col min="2" max="2" width="54.6640625" style="28" customWidth="1"/>
    <col min="3" max="7" width="15.6640625" style="28" customWidth="1"/>
    <col min="8" max="8" width="2.6640625" style="28" customWidth="1"/>
    <col min="9" max="11" width="15.6640625" style="28" customWidth="1"/>
    <col min="12" max="12" width="2.6640625" style="28" customWidth="1"/>
    <col min="13" max="15" width="15.6640625" style="28" customWidth="1"/>
    <col min="16" max="16" width="2.6640625" style="28" customWidth="1"/>
    <col min="17" max="19" width="15.6640625" style="28" customWidth="1"/>
    <col min="20" max="20" width="17.6640625" style="28" bestFit="1" customWidth="1"/>
    <col min="21" max="16384" width="12.6640625" style="28"/>
  </cols>
  <sheetData>
    <row r="1" spans="1:20" x14ac:dyDescent="0.25">
      <c r="B1" s="27" t="s">
        <v>91</v>
      </c>
      <c r="G1" s="29"/>
      <c r="H1" s="29"/>
      <c r="I1" s="29"/>
      <c r="J1" s="29"/>
      <c r="K1" s="29"/>
      <c r="L1" s="29"/>
      <c r="T1" s="30"/>
    </row>
    <row r="2" spans="1:20" x14ac:dyDescent="0.25">
      <c r="B2" s="27" t="s">
        <v>67</v>
      </c>
      <c r="G2" s="31"/>
      <c r="H2" s="31"/>
      <c r="I2" s="31"/>
      <c r="J2" s="31"/>
      <c r="K2" s="31"/>
      <c r="L2" s="31"/>
      <c r="T2" s="31"/>
    </row>
    <row r="3" spans="1:20" x14ac:dyDescent="0.25">
      <c r="B3" s="27" t="s">
        <v>61</v>
      </c>
    </row>
    <row r="4" spans="1:20" x14ac:dyDescent="0.25">
      <c r="B4" s="32"/>
    </row>
    <row r="5" spans="1:20" x14ac:dyDescent="0.25">
      <c r="B5" s="33"/>
    </row>
    <row r="6" spans="1:20" x14ac:dyDescent="0.25">
      <c r="G6" s="34" t="s">
        <v>68</v>
      </c>
      <c r="H6" s="34"/>
      <c r="I6" s="34"/>
      <c r="J6" s="34"/>
      <c r="K6" s="34"/>
      <c r="L6" s="34"/>
    </row>
    <row r="8" spans="1:20" x14ac:dyDescent="0.25">
      <c r="B8" s="35" t="s">
        <v>2</v>
      </c>
      <c r="C8" s="35" t="s">
        <v>3</v>
      </c>
      <c r="D8" s="35" t="s">
        <v>4</v>
      </c>
      <c r="E8" s="35" t="s">
        <v>5</v>
      </c>
      <c r="F8" s="35" t="s">
        <v>6</v>
      </c>
      <c r="G8" s="35" t="s">
        <v>7</v>
      </c>
      <c r="H8" s="35"/>
      <c r="I8" s="35" t="s">
        <v>8</v>
      </c>
      <c r="J8" s="35" t="s">
        <v>9</v>
      </c>
      <c r="K8" s="35" t="s">
        <v>10</v>
      </c>
      <c r="L8" s="35"/>
      <c r="M8" s="35" t="s">
        <v>11</v>
      </c>
      <c r="N8" s="35" t="s">
        <v>12</v>
      </c>
      <c r="O8" s="35" t="s">
        <v>13</v>
      </c>
      <c r="Q8" s="35" t="s">
        <v>14</v>
      </c>
      <c r="R8" s="35" t="s">
        <v>15</v>
      </c>
      <c r="S8" s="35" t="s">
        <v>16</v>
      </c>
    </row>
    <row r="10" spans="1:20" x14ac:dyDescent="0.25">
      <c r="C10" s="36" t="s">
        <v>17</v>
      </c>
      <c r="D10" s="36"/>
      <c r="E10" s="37" t="s">
        <v>18</v>
      </c>
      <c r="F10" s="36"/>
      <c r="G10" s="38" t="s">
        <v>19</v>
      </c>
      <c r="H10" s="38"/>
      <c r="I10" s="39" t="s">
        <v>20</v>
      </c>
      <c r="J10" s="36"/>
      <c r="K10" s="36"/>
      <c r="L10" s="38"/>
      <c r="M10" s="39" t="s">
        <v>63</v>
      </c>
      <c r="N10" s="36"/>
      <c r="O10" s="36"/>
      <c r="Q10" s="36" t="s">
        <v>60</v>
      </c>
      <c r="R10" s="36"/>
      <c r="S10" s="36"/>
    </row>
    <row r="11" spans="1:20" x14ac:dyDescent="0.25">
      <c r="C11" s="40"/>
      <c r="D11" s="40"/>
      <c r="G11" s="38" t="s">
        <v>21</v>
      </c>
      <c r="H11" s="38"/>
      <c r="I11" s="40"/>
      <c r="J11" s="40"/>
      <c r="K11" s="40"/>
      <c r="L11" s="38"/>
      <c r="M11" s="40"/>
      <c r="N11" s="40"/>
      <c r="O11" s="40"/>
      <c r="Q11" s="40"/>
      <c r="R11" s="40"/>
      <c r="S11" s="40"/>
    </row>
    <row r="12" spans="1:20" x14ac:dyDescent="0.25">
      <c r="C12" s="38" t="s">
        <v>22</v>
      </c>
      <c r="D12" s="38" t="s">
        <v>22</v>
      </c>
      <c r="E12" s="38" t="s">
        <v>22</v>
      </c>
      <c r="F12" s="38" t="s">
        <v>22</v>
      </c>
      <c r="G12" s="38" t="s">
        <v>23</v>
      </c>
      <c r="H12" s="38"/>
      <c r="L12" s="38"/>
    </row>
    <row r="13" spans="1:20" x14ac:dyDescent="0.25">
      <c r="B13" s="35" t="s">
        <v>24</v>
      </c>
      <c r="C13" s="35" t="s">
        <v>62</v>
      </c>
      <c r="D13" s="35" t="s">
        <v>59</v>
      </c>
      <c r="E13" s="35" t="str">
        <f>C13</f>
        <v>OF 12-31-15</v>
      </c>
      <c r="F13" s="35" t="str">
        <f>D13</f>
        <v>OF 12-31-14</v>
      </c>
      <c r="G13" s="35" t="s">
        <v>25</v>
      </c>
      <c r="H13" s="35"/>
      <c r="I13" s="35" t="s">
        <v>92</v>
      </c>
      <c r="J13" s="35" t="s">
        <v>26</v>
      </c>
      <c r="K13" s="35" t="s">
        <v>93</v>
      </c>
      <c r="L13" s="35"/>
      <c r="M13" s="35"/>
      <c r="N13" s="35" t="s">
        <v>26</v>
      </c>
      <c r="O13" s="35"/>
      <c r="Q13" s="35"/>
      <c r="R13" s="35" t="s">
        <v>26</v>
      </c>
      <c r="S13" s="35"/>
    </row>
    <row r="15" spans="1:20" x14ac:dyDescent="0.25">
      <c r="A15" s="41">
        <f t="shared" ref="A15:A29" si="0">+A14+1</f>
        <v>1</v>
      </c>
      <c r="B15" s="42" t="s">
        <v>69</v>
      </c>
      <c r="C15" s="43"/>
      <c r="D15" s="43"/>
      <c r="E15" s="43"/>
      <c r="F15" s="44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3"/>
    </row>
    <row r="16" spans="1:20" x14ac:dyDescent="0.25">
      <c r="A16" s="41">
        <f t="shared" si="0"/>
        <v>2</v>
      </c>
      <c r="B16" s="43"/>
      <c r="C16" s="43"/>
      <c r="D16" s="43"/>
      <c r="E16" s="43"/>
      <c r="F16" s="43"/>
      <c r="G16" s="43"/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43"/>
    </row>
    <row r="17" spans="1:20" x14ac:dyDescent="0.25">
      <c r="A17" s="41">
        <f t="shared" si="0"/>
        <v>3</v>
      </c>
      <c r="B17" s="43" t="s">
        <v>70</v>
      </c>
      <c r="C17" s="43">
        <f>SUM(M17:O17)</f>
        <v>28</v>
      </c>
      <c r="D17" s="43">
        <f>SUM(Q17:S17)</f>
        <v>1</v>
      </c>
      <c r="E17" s="43"/>
      <c r="F17" s="43"/>
      <c r="G17" s="43">
        <f>ROUND(SUM(C17:F17)/2,0)</f>
        <v>15</v>
      </c>
      <c r="H17" s="43"/>
      <c r="I17" s="43"/>
      <c r="J17" s="43">
        <f>(+N17+R17)/2</f>
        <v>14.5</v>
      </c>
      <c r="K17" s="43"/>
      <c r="L17" s="43"/>
      <c r="M17" s="43"/>
      <c r="N17" s="45">
        <f>27+1</f>
        <v>28</v>
      </c>
      <c r="O17" s="43"/>
      <c r="P17" s="43"/>
      <c r="Q17" s="43"/>
      <c r="R17" s="45">
        <v>1</v>
      </c>
      <c r="S17" s="43"/>
      <c r="T17" s="43"/>
    </row>
    <row r="18" spans="1:20" x14ac:dyDescent="0.25">
      <c r="A18" s="41">
        <f t="shared" si="0"/>
        <v>4</v>
      </c>
      <c r="B18" s="42" t="s">
        <v>71</v>
      </c>
      <c r="C18" s="43">
        <f>SUM(M18:O18)</f>
        <v>2114354.25</v>
      </c>
      <c r="D18" s="43">
        <f>SUM(Q18:S18)</f>
        <v>170801</v>
      </c>
      <c r="E18" s="43"/>
      <c r="F18" s="43"/>
      <c r="G18" s="43">
        <f>ROUND(SUM(C18:F18)/2,0)</f>
        <v>1142578</v>
      </c>
      <c r="H18" s="43"/>
      <c r="I18" s="43"/>
      <c r="J18" s="43">
        <f>(+N18+R18)/2</f>
        <v>1142577.625</v>
      </c>
      <c r="K18" s="43"/>
      <c r="L18" s="43"/>
      <c r="M18" s="43"/>
      <c r="N18" s="45">
        <v>2114354.25</v>
      </c>
      <c r="O18" s="43"/>
      <c r="P18" s="43"/>
      <c r="Q18" s="43"/>
      <c r="R18" s="45">
        <v>170801</v>
      </c>
      <c r="S18" s="43"/>
      <c r="T18" s="43"/>
    </row>
    <row r="19" spans="1:20" x14ac:dyDescent="0.25">
      <c r="A19" s="41">
        <f t="shared" si="0"/>
        <v>5</v>
      </c>
      <c r="B19" s="42" t="s">
        <v>72</v>
      </c>
      <c r="C19" s="43">
        <f>SUM(M19:O19)</f>
        <v>0</v>
      </c>
      <c r="D19" s="43">
        <f>SUM(Q19:S19)</f>
        <v>0</v>
      </c>
      <c r="E19" s="43"/>
      <c r="F19" s="43"/>
      <c r="G19" s="43">
        <f>ROUND(SUM(C19:F19)/2,0)</f>
        <v>0</v>
      </c>
      <c r="H19" s="43"/>
      <c r="I19" s="43"/>
      <c r="J19" s="43">
        <f>(+N19+R19)/2</f>
        <v>0</v>
      </c>
      <c r="K19" s="43"/>
      <c r="L19" s="43"/>
      <c r="M19" s="43"/>
      <c r="N19" s="45">
        <v>0</v>
      </c>
      <c r="O19" s="43"/>
      <c r="P19" s="43"/>
      <c r="Q19" s="43"/>
      <c r="R19" s="45">
        <v>0</v>
      </c>
      <c r="S19" s="43"/>
      <c r="T19" s="43"/>
    </row>
    <row r="20" spans="1:20" x14ac:dyDescent="0.25">
      <c r="A20" s="41">
        <f t="shared" si="0"/>
        <v>6</v>
      </c>
      <c r="B20" s="42" t="s">
        <v>53</v>
      </c>
      <c r="C20" s="43">
        <f>SUM(M20:O20)</f>
        <v>4076810.11</v>
      </c>
      <c r="D20" s="43">
        <f>SUM(Q20:S20)</f>
        <v>1638004.86</v>
      </c>
      <c r="E20" s="43"/>
      <c r="F20" s="43"/>
      <c r="G20" s="43">
        <f>ROUND(SUM(C20:F20)/2,0)</f>
        <v>2857407</v>
      </c>
      <c r="H20" s="43"/>
      <c r="I20" s="43"/>
      <c r="J20" s="43">
        <f>(+N20+R20)/2</f>
        <v>2857407.4849999999</v>
      </c>
      <c r="K20" s="43"/>
      <c r="L20" s="43"/>
      <c r="M20" s="43"/>
      <c r="N20" s="45">
        <v>4076810.11</v>
      </c>
      <c r="O20" s="43"/>
      <c r="P20" s="43"/>
      <c r="Q20" s="43"/>
      <c r="R20" s="45">
        <v>1638004.86</v>
      </c>
      <c r="S20" s="43"/>
      <c r="T20" s="43"/>
    </row>
    <row r="21" spans="1:20" x14ac:dyDescent="0.25">
      <c r="A21" s="41">
        <f t="shared" si="0"/>
        <v>7</v>
      </c>
      <c r="B21" s="43" t="s">
        <v>73</v>
      </c>
      <c r="C21" s="43">
        <f>SUM(M21:O21)</f>
        <v>1702</v>
      </c>
      <c r="D21" s="43">
        <f>SUM(Q21:S21)</f>
        <v>1702</v>
      </c>
      <c r="E21" s="43"/>
      <c r="F21" s="43"/>
      <c r="G21" s="43">
        <f>ROUND(SUM(C21:F21)/2,0)</f>
        <v>1702</v>
      </c>
      <c r="H21" s="43"/>
      <c r="I21" s="43"/>
      <c r="J21" s="43">
        <f>(+N21+R21)/2</f>
        <v>1702</v>
      </c>
      <c r="K21" s="43"/>
      <c r="L21" s="43"/>
      <c r="M21" s="43"/>
      <c r="N21" s="45">
        <v>1702</v>
      </c>
      <c r="O21" s="43"/>
      <c r="P21" s="43"/>
      <c r="Q21" s="43"/>
      <c r="R21" s="45">
        <v>1702</v>
      </c>
      <c r="S21" s="43"/>
      <c r="T21" s="43"/>
    </row>
    <row r="22" spans="1:20" x14ac:dyDescent="0.25">
      <c r="A22" s="41">
        <f t="shared" si="0"/>
        <v>8</v>
      </c>
      <c r="B22" s="43" t="s">
        <v>29</v>
      </c>
      <c r="C22" s="46">
        <v>32.21</v>
      </c>
      <c r="D22" s="46">
        <v>434</v>
      </c>
      <c r="E22" s="43">
        <f t="shared" ref="E22:F27" si="1">-C22</f>
        <v>-32.21</v>
      </c>
      <c r="F22" s="43">
        <f t="shared" si="1"/>
        <v>-434</v>
      </c>
      <c r="G22" s="43">
        <f t="shared" ref="G22:G27" si="2">ROUND(SUM(C22:F22)/2,0)</f>
        <v>0</v>
      </c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</row>
    <row r="23" spans="1:20" x14ac:dyDescent="0.25">
      <c r="A23" s="41">
        <f t="shared" si="0"/>
        <v>9</v>
      </c>
      <c r="B23" s="43" t="s">
        <v>75</v>
      </c>
      <c r="C23" s="46">
        <v>0</v>
      </c>
      <c r="D23" s="46">
        <v>0</v>
      </c>
      <c r="E23" s="43">
        <f t="shared" si="1"/>
        <v>0</v>
      </c>
      <c r="F23" s="43">
        <f t="shared" si="1"/>
        <v>0</v>
      </c>
      <c r="G23" s="43">
        <f t="shared" si="2"/>
        <v>0</v>
      </c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</row>
    <row r="24" spans="1:20" x14ac:dyDescent="0.25">
      <c r="A24" s="41">
        <f t="shared" si="0"/>
        <v>10</v>
      </c>
      <c r="B24" s="43" t="s">
        <v>76</v>
      </c>
      <c r="C24" s="46">
        <v>0</v>
      </c>
      <c r="D24" s="46">
        <v>0</v>
      </c>
      <c r="E24" s="43">
        <f t="shared" si="1"/>
        <v>0</v>
      </c>
      <c r="F24" s="43">
        <f t="shared" si="1"/>
        <v>0</v>
      </c>
      <c r="G24" s="43">
        <f t="shared" si="2"/>
        <v>0</v>
      </c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</row>
    <row r="25" spans="1:20" x14ac:dyDescent="0.25">
      <c r="A25" s="41">
        <f t="shared" si="0"/>
        <v>11</v>
      </c>
      <c r="B25" s="43" t="s">
        <v>77</v>
      </c>
      <c r="C25" s="46">
        <v>0</v>
      </c>
      <c r="D25" s="46">
        <v>0</v>
      </c>
      <c r="E25" s="43">
        <f t="shared" si="1"/>
        <v>0</v>
      </c>
      <c r="F25" s="43">
        <f t="shared" si="1"/>
        <v>0</v>
      </c>
      <c r="G25" s="43">
        <f t="shared" si="2"/>
        <v>0</v>
      </c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</row>
    <row r="26" spans="1:20" x14ac:dyDescent="0.25">
      <c r="A26" s="41">
        <f t="shared" si="0"/>
        <v>12</v>
      </c>
      <c r="B26" s="42" t="s">
        <v>78</v>
      </c>
      <c r="C26" s="46">
        <v>0</v>
      </c>
      <c r="D26" s="46">
        <v>0</v>
      </c>
      <c r="E26" s="43">
        <f t="shared" si="1"/>
        <v>0</v>
      </c>
      <c r="F26" s="43">
        <f t="shared" si="1"/>
        <v>0</v>
      </c>
      <c r="G26" s="43">
        <f t="shared" si="2"/>
        <v>0</v>
      </c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</row>
    <row r="27" spans="1:20" x14ac:dyDescent="0.25">
      <c r="A27" s="41">
        <f t="shared" si="0"/>
        <v>13</v>
      </c>
      <c r="B27" s="42" t="s">
        <v>79</v>
      </c>
      <c r="C27" s="46">
        <v>0</v>
      </c>
      <c r="D27" s="46">
        <v>0</v>
      </c>
      <c r="E27" s="43">
        <f t="shared" si="1"/>
        <v>0</v>
      </c>
      <c r="F27" s="43">
        <f t="shared" si="1"/>
        <v>0</v>
      </c>
      <c r="G27" s="43">
        <f t="shared" si="2"/>
        <v>0</v>
      </c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</row>
    <row r="28" spans="1:20" x14ac:dyDescent="0.25">
      <c r="A28" s="41">
        <f t="shared" si="0"/>
        <v>14</v>
      </c>
      <c r="B28" s="43"/>
      <c r="C28" s="43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</row>
    <row r="29" spans="1:20" ht="13.8" thickBot="1" x14ac:dyDescent="0.3">
      <c r="A29" s="41">
        <f t="shared" si="0"/>
        <v>15</v>
      </c>
      <c r="B29" s="42" t="s">
        <v>81</v>
      </c>
      <c r="C29" s="47">
        <f>SUM(C17:C28)</f>
        <v>6192926.5699999994</v>
      </c>
      <c r="D29" s="47">
        <f>SUM(D17:D28)</f>
        <v>1810942.86</v>
      </c>
      <c r="E29" s="47">
        <f>SUM(E17:E28)</f>
        <v>-32.21</v>
      </c>
      <c r="F29" s="47">
        <f>SUM(F17:F28)</f>
        <v>-434</v>
      </c>
      <c r="G29" s="47">
        <f>SUM(G17:G28)</f>
        <v>4001702</v>
      </c>
      <c r="H29" s="43"/>
      <c r="I29" s="47">
        <f>SUM(I17:I28)</f>
        <v>0</v>
      </c>
      <c r="J29" s="47">
        <f>SUM(J17:J28)</f>
        <v>4001701.61</v>
      </c>
      <c r="K29" s="47">
        <f>SUM(K17:K28)</f>
        <v>0</v>
      </c>
      <c r="L29" s="43"/>
      <c r="M29" s="47">
        <f>SUM(M17:M28)</f>
        <v>0</v>
      </c>
      <c r="N29" s="47">
        <f>SUM(N17:N28)</f>
        <v>6192894.3599999994</v>
      </c>
      <c r="O29" s="47">
        <f>SUM(O17:O28)</f>
        <v>0</v>
      </c>
      <c r="P29" s="43"/>
      <c r="Q29" s="47">
        <f t="shared" ref="Q29:S29" si="3">SUM(Q17:Q28)</f>
        <v>0</v>
      </c>
      <c r="R29" s="47">
        <f t="shared" si="3"/>
        <v>1810508.86</v>
      </c>
      <c r="S29" s="47">
        <f t="shared" si="3"/>
        <v>0</v>
      </c>
      <c r="T29" s="43"/>
    </row>
    <row r="30" spans="1:20" ht="13.8" thickTop="1" x14ac:dyDescent="0.25"/>
  </sheetData>
  <pageMargins left="0.5" right="0.25" top="0.75" bottom="0.5" header="0.25" footer="0"/>
  <pageSetup scale="37" fitToHeight="0" orientation="landscape" r:id="rId1"/>
  <headerFooter alignWithMargins="0">
    <oddHeader>&amp;RSTATEMENT AG-3
PAGE &amp;P OF &amp;N</oddHeader>
  </headerFooter>
  <colBreaks count="3" manualBreakCount="3">
    <brk id="7" min="14" max="78" man="1"/>
    <brk id="12" min="14" max="78" man="1"/>
    <brk id="15" min="14" max="7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autoPageBreaks="0" fitToPage="1"/>
  </sheetPr>
  <dimension ref="A1:T32"/>
  <sheetViews>
    <sheetView showOutlineSymbols="0" zoomScaleNormal="100" workbookViewId="0">
      <pane xSplit="2" ySplit="13" topLeftCell="C14" activePane="bottomRight" state="frozen"/>
      <selection pane="topRight" activeCell="C1" sqref="C1"/>
      <selection pane="bottomLeft" activeCell="A14" sqref="A14"/>
      <selection pane="bottomRight" activeCell="B32" sqref="B32"/>
    </sheetView>
  </sheetViews>
  <sheetFormatPr defaultColWidth="12.6640625" defaultRowHeight="13.2" x14ac:dyDescent="0.25"/>
  <cols>
    <col min="1" max="1" width="4.6640625" style="26" customWidth="1"/>
    <col min="2" max="2" width="54.6640625" style="28" customWidth="1"/>
    <col min="3" max="7" width="15.6640625" style="28" customWidth="1"/>
    <col min="8" max="8" width="2.6640625" style="28" customWidth="1"/>
    <col min="9" max="11" width="15.6640625" style="28" customWidth="1"/>
    <col min="12" max="12" width="2.6640625" style="28" customWidth="1"/>
    <col min="13" max="15" width="15.6640625" style="28" customWidth="1"/>
    <col min="16" max="16" width="2.6640625" style="28" customWidth="1"/>
    <col min="17" max="19" width="15.6640625" style="28" customWidth="1"/>
    <col min="20" max="20" width="17.6640625" style="28" bestFit="1" customWidth="1"/>
    <col min="21" max="16384" width="12.6640625" style="28"/>
  </cols>
  <sheetData>
    <row r="1" spans="1:20" x14ac:dyDescent="0.25">
      <c r="B1" s="27" t="s">
        <v>55</v>
      </c>
      <c r="G1" s="29"/>
      <c r="H1" s="29"/>
      <c r="I1" s="29"/>
      <c r="J1" s="29"/>
      <c r="K1" s="29"/>
      <c r="L1" s="29"/>
      <c r="T1" s="30"/>
    </row>
    <row r="2" spans="1:20" x14ac:dyDescent="0.25">
      <c r="B2" s="27" t="s">
        <v>67</v>
      </c>
      <c r="G2" s="31"/>
      <c r="H2" s="31"/>
      <c r="I2" s="31"/>
      <c r="J2" s="31"/>
      <c r="K2" s="31"/>
      <c r="L2" s="31"/>
      <c r="T2" s="31"/>
    </row>
    <row r="3" spans="1:20" x14ac:dyDescent="0.25">
      <c r="B3" s="27" t="s">
        <v>61</v>
      </c>
    </row>
    <row r="4" spans="1:20" x14ac:dyDescent="0.25">
      <c r="B4" s="32"/>
    </row>
    <row r="5" spans="1:20" x14ac:dyDescent="0.25">
      <c r="B5" s="33"/>
    </row>
    <row r="6" spans="1:20" x14ac:dyDescent="0.25">
      <c r="G6" s="34" t="s">
        <v>68</v>
      </c>
      <c r="H6" s="34"/>
      <c r="I6" s="34"/>
      <c r="J6" s="34"/>
      <c r="K6" s="34"/>
      <c r="L6" s="34"/>
    </row>
    <row r="8" spans="1:20" x14ac:dyDescent="0.25">
      <c r="B8" s="35" t="s">
        <v>2</v>
      </c>
      <c r="C8" s="35" t="s">
        <v>3</v>
      </c>
      <c r="D8" s="35" t="s">
        <v>4</v>
      </c>
      <c r="E8" s="35" t="s">
        <v>5</v>
      </c>
      <c r="F8" s="35" t="s">
        <v>6</v>
      </c>
      <c r="G8" s="35" t="s">
        <v>7</v>
      </c>
      <c r="H8" s="35"/>
      <c r="I8" s="35" t="s">
        <v>8</v>
      </c>
      <c r="J8" s="35" t="s">
        <v>9</v>
      </c>
      <c r="K8" s="35" t="s">
        <v>10</v>
      </c>
      <c r="L8" s="35"/>
      <c r="M8" s="35" t="s">
        <v>11</v>
      </c>
      <c r="N8" s="35" t="s">
        <v>12</v>
      </c>
      <c r="O8" s="35" t="s">
        <v>13</v>
      </c>
      <c r="Q8" s="35" t="s">
        <v>14</v>
      </c>
      <c r="R8" s="35" t="s">
        <v>15</v>
      </c>
      <c r="S8" s="35" t="s">
        <v>16</v>
      </c>
    </row>
    <row r="10" spans="1:20" x14ac:dyDescent="0.25">
      <c r="C10" s="36" t="s">
        <v>17</v>
      </c>
      <c r="D10" s="36"/>
      <c r="E10" s="37" t="s">
        <v>18</v>
      </c>
      <c r="F10" s="36"/>
      <c r="G10" s="38" t="s">
        <v>19</v>
      </c>
      <c r="H10" s="38"/>
      <c r="I10" s="39" t="s">
        <v>20</v>
      </c>
      <c r="J10" s="36"/>
      <c r="K10" s="36"/>
      <c r="L10" s="38"/>
      <c r="M10" s="39" t="s">
        <v>63</v>
      </c>
      <c r="N10" s="36"/>
      <c r="O10" s="36"/>
      <c r="Q10" s="39" t="s">
        <v>60</v>
      </c>
      <c r="R10" s="36"/>
      <c r="S10" s="36"/>
    </row>
    <row r="11" spans="1:20" x14ac:dyDescent="0.25">
      <c r="C11" s="40"/>
      <c r="D11" s="40"/>
      <c r="G11" s="38" t="s">
        <v>21</v>
      </c>
      <c r="H11" s="38"/>
      <c r="I11" s="40"/>
      <c r="J11" s="40"/>
      <c r="K11" s="40"/>
      <c r="L11" s="38"/>
      <c r="M11" s="40"/>
      <c r="N11" s="40"/>
      <c r="O11" s="40"/>
      <c r="Q11" s="40"/>
      <c r="R11" s="40"/>
      <c r="S11" s="40"/>
    </row>
    <row r="12" spans="1:20" x14ac:dyDescent="0.25">
      <c r="C12" s="38" t="s">
        <v>22</v>
      </c>
      <c r="D12" s="38" t="s">
        <v>22</v>
      </c>
      <c r="E12" s="38" t="s">
        <v>22</v>
      </c>
      <c r="F12" s="38" t="s">
        <v>22</v>
      </c>
      <c r="G12" s="38" t="s">
        <v>23</v>
      </c>
      <c r="H12" s="38"/>
      <c r="L12" s="38"/>
    </row>
    <row r="13" spans="1:20" x14ac:dyDescent="0.25">
      <c r="B13" s="35" t="s">
        <v>24</v>
      </c>
      <c r="C13" s="35" t="s">
        <v>62</v>
      </c>
      <c r="D13" s="35" t="s">
        <v>59</v>
      </c>
      <c r="E13" s="35" t="str">
        <f>C13</f>
        <v>OF 12-31-15</v>
      </c>
      <c r="F13" s="35" t="str">
        <f>D13</f>
        <v>OF 12-31-14</v>
      </c>
      <c r="G13" s="35" t="s">
        <v>25</v>
      </c>
      <c r="H13" s="35"/>
      <c r="I13" s="35"/>
      <c r="J13" s="35" t="s">
        <v>26</v>
      </c>
      <c r="K13" s="35"/>
      <c r="L13" s="35"/>
      <c r="M13" s="35"/>
      <c r="N13" s="35" t="s">
        <v>26</v>
      </c>
      <c r="O13" s="35"/>
      <c r="Q13" s="35"/>
      <c r="R13" s="35" t="s">
        <v>26</v>
      </c>
      <c r="S13" s="35"/>
    </row>
    <row r="15" spans="1:20" x14ac:dyDescent="0.25">
      <c r="A15" s="41">
        <v>1</v>
      </c>
      <c r="B15" s="42" t="s">
        <v>69</v>
      </c>
      <c r="C15" s="43"/>
      <c r="D15" s="43"/>
      <c r="E15" s="43"/>
      <c r="F15" s="44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3"/>
    </row>
    <row r="16" spans="1:20" x14ac:dyDescent="0.25">
      <c r="A16" s="41">
        <f t="shared" ref="A16:A31" si="0">+A15+1</f>
        <v>2</v>
      </c>
      <c r="B16" s="43"/>
      <c r="C16" s="43"/>
      <c r="D16" s="43"/>
      <c r="E16" s="43"/>
      <c r="F16" s="43"/>
      <c r="G16" s="43"/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43"/>
    </row>
    <row r="17" spans="1:20" x14ac:dyDescent="0.25">
      <c r="A17" s="41">
        <f t="shared" si="0"/>
        <v>3</v>
      </c>
      <c r="B17" s="42" t="s">
        <v>70</v>
      </c>
      <c r="C17" s="43">
        <f t="shared" ref="C17:C22" si="1">SUM(M17:O17)</f>
        <v>2</v>
      </c>
      <c r="D17" s="43">
        <f t="shared" ref="D17:D22" si="2">SUM(Q17:S17)</f>
        <v>0</v>
      </c>
      <c r="E17" s="43"/>
      <c r="F17" s="43"/>
      <c r="G17" s="43">
        <f t="shared" ref="G17:G22" si="3">ROUND(SUM(C17:F17)/2,0)</f>
        <v>1</v>
      </c>
      <c r="H17" s="43"/>
      <c r="I17" s="43"/>
      <c r="J17" s="43">
        <f t="shared" ref="J17:J22" si="4">(+N17+R17)/2</f>
        <v>1</v>
      </c>
      <c r="K17" s="43"/>
      <c r="L17" s="43"/>
      <c r="M17" s="43"/>
      <c r="N17" s="45">
        <v>2</v>
      </c>
      <c r="O17" s="43"/>
      <c r="P17" s="43"/>
      <c r="Q17" s="43"/>
      <c r="R17" s="45">
        <v>0</v>
      </c>
      <c r="S17" s="43"/>
      <c r="T17" s="43"/>
    </row>
    <row r="18" spans="1:20" x14ac:dyDescent="0.25">
      <c r="A18" s="41">
        <f t="shared" si="0"/>
        <v>4</v>
      </c>
      <c r="B18" s="42" t="s">
        <v>71</v>
      </c>
      <c r="C18" s="43">
        <f t="shared" si="1"/>
        <v>0</v>
      </c>
      <c r="D18" s="43">
        <f t="shared" si="2"/>
        <v>0</v>
      </c>
      <c r="E18" s="43"/>
      <c r="F18" s="43"/>
      <c r="G18" s="43">
        <f t="shared" si="3"/>
        <v>0</v>
      </c>
      <c r="H18" s="43"/>
      <c r="I18" s="43"/>
      <c r="J18" s="43">
        <f t="shared" si="4"/>
        <v>0</v>
      </c>
      <c r="K18" s="43"/>
      <c r="L18" s="43"/>
      <c r="M18" s="43"/>
      <c r="N18" s="45">
        <v>0</v>
      </c>
      <c r="O18" s="43"/>
      <c r="P18" s="43"/>
      <c r="Q18" s="43"/>
      <c r="R18" s="45">
        <v>0</v>
      </c>
      <c r="S18" s="43"/>
      <c r="T18" s="43"/>
    </row>
    <row r="19" spans="1:20" x14ac:dyDescent="0.25">
      <c r="A19" s="41">
        <f t="shared" si="0"/>
        <v>5</v>
      </c>
      <c r="B19" s="42" t="s">
        <v>72</v>
      </c>
      <c r="C19" s="43">
        <f t="shared" si="1"/>
        <v>62335.13</v>
      </c>
      <c r="D19" s="43">
        <f t="shared" si="2"/>
        <v>34776.879999999997</v>
      </c>
      <c r="E19" s="43"/>
      <c r="F19" s="43"/>
      <c r="G19" s="43">
        <f t="shared" si="3"/>
        <v>48556</v>
      </c>
      <c r="H19" s="43"/>
      <c r="I19" s="43"/>
      <c r="J19" s="43">
        <f t="shared" si="4"/>
        <v>48556.004999999997</v>
      </c>
      <c r="K19" s="43"/>
      <c r="L19" s="43"/>
      <c r="M19" s="43"/>
      <c r="N19" s="45">
        <v>62335.13</v>
      </c>
      <c r="O19" s="43"/>
      <c r="P19" s="43"/>
      <c r="Q19" s="43"/>
      <c r="R19" s="45">
        <v>34776.879999999997</v>
      </c>
      <c r="S19" s="43"/>
      <c r="T19" s="43"/>
    </row>
    <row r="20" spans="1:20" x14ac:dyDescent="0.25">
      <c r="A20" s="41">
        <f t="shared" si="0"/>
        <v>6</v>
      </c>
      <c r="B20" s="42" t="s">
        <v>53</v>
      </c>
      <c r="C20" s="43">
        <f t="shared" si="1"/>
        <v>0</v>
      </c>
      <c r="D20" s="43">
        <f t="shared" si="2"/>
        <v>-1237.25</v>
      </c>
      <c r="E20" s="43"/>
      <c r="F20" s="43"/>
      <c r="G20" s="43">
        <f t="shared" si="3"/>
        <v>-619</v>
      </c>
      <c r="H20" s="43"/>
      <c r="I20" s="43"/>
      <c r="J20" s="43">
        <f t="shared" si="4"/>
        <v>-618.625</v>
      </c>
      <c r="K20" s="43"/>
      <c r="L20" s="43"/>
      <c r="M20" s="43"/>
      <c r="N20" s="45">
        <v>0</v>
      </c>
      <c r="O20" s="43"/>
      <c r="P20" s="43"/>
      <c r="Q20" s="43"/>
      <c r="R20" s="45">
        <v>-1237.25</v>
      </c>
      <c r="S20" s="43"/>
      <c r="T20" s="43"/>
    </row>
    <row r="21" spans="1:20" x14ac:dyDescent="0.25">
      <c r="A21" s="41">
        <f t="shared" si="0"/>
        <v>7</v>
      </c>
      <c r="B21" s="43" t="s">
        <v>73</v>
      </c>
      <c r="C21" s="43">
        <f t="shared" si="1"/>
        <v>1765</v>
      </c>
      <c r="D21" s="43">
        <f t="shared" si="2"/>
        <v>1765</v>
      </c>
      <c r="E21" s="43"/>
      <c r="F21" s="43"/>
      <c r="G21" s="43">
        <f t="shared" si="3"/>
        <v>1765</v>
      </c>
      <c r="H21" s="43"/>
      <c r="I21" s="43"/>
      <c r="J21" s="43">
        <f t="shared" si="4"/>
        <v>1765</v>
      </c>
      <c r="K21" s="43"/>
      <c r="L21" s="43"/>
      <c r="M21" s="43"/>
      <c r="N21" s="45">
        <v>1765</v>
      </c>
      <c r="O21" s="43"/>
      <c r="P21" s="43"/>
      <c r="Q21" s="43"/>
      <c r="R21" s="45">
        <v>1765</v>
      </c>
      <c r="S21" s="43"/>
      <c r="T21" s="43"/>
    </row>
    <row r="22" spans="1:20" x14ac:dyDescent="0.25">
      <c r="A22" s="41">
        <f t="shared" si="0"/>
        <v>8</v>
      </c>
      <c r="B22" s="43" t="s">
        <v>74</v>
      </c>
      <c r="C22" s="43">
        <f t="shared" si="1"/>
        <v>0</v>
      </c>
      <c r="D22" s="43">
        <f t="shared" si="2"/>
        <v>0</v>
      </c>
      <c r="E22" s="43"/>
      <c r="F22" s="43"/>
      <c r="G22" s="43">
        <f t="shared" si="3"/>
        <v>0</v>
      </c>
      <c r="H22" s="43"/>
      <c r="I22" s="43"/>
      <c r="J22" s="43">
        <f t="shared" si="4"/>
        <v>0</v>
      </c>
      <c r="K22" s="43"/>
      <c r="L22" s="43"/>
      <c r="M22" s="43"/>
      <c r="N22" s="45">
        <v>0</v>
      </c>
      <c r="O22" s="43"/>
      <c r="P22" s="43"/>
      <c r="Q22" s="43"/>
      <c r="R22" s="45">
        <v>0</v>
      </c>
      <c r="S22" s="43"/>
      <c r="T22" s="43"/>
    </row>
    <row r="23" spans="1:20" x14ac:dyDescent="0.25">
      <c r="A23" s="41">
        <f t="shared" si="0"/>
        <v>9</v>
      </c>
      <c r="B23" s="43" t="s">
        <v>29</v>
      </c>
      <c r="C23" s="46">
        <v>34.75</v>
      </c>
      <c r="D23" s="46">
        <v>230.75</v>
      </c>
      <c r="E23" s="43">
        <f t="shared" ref="E23:F28" si="5">-C23</f>
        <v>-34.75</v>
      </c>
      <c r="F23" s="43">
        <f t="shared" si="5"/>
        <v>-230.75</v>
      </c>
      <c r="G23" s="43">
        <f t="shared" ref="G23:G28" si="6">ROUND(SUM(C23:F23)/2,0)</f>
        <v>0</v>
      </c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</row>
    <row r="24" spans="1:20" x14ac:dyDescent="0.25">
      <c r="A24" s="41">
        <f t="shared" si="0"/>
        <v>10</v>
      </c>
      <c r="B24" s="43" t="s">
        <v>75</v>
      </c>
      <c r="C24" s="46">
        <v>0</v>
      </c>
      <c r="D24" s="46">
        <v>0.02</v>
      </c>
      <c r="E24" s="43">
        <f t="shared" si="5"/>
        <v>0</v>
      </c>
      <c r="F24" s="43">
        <f t="shared" si="5"/>
        <v>-0.02</v>
      </c>
      <c r="G24" s="43">
        <f t="shared" si="6"/>
        <v>0</v>
      </c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</row>
    <row r="25" spans="1:20" x14ac:dyDescent="0.25">
      <c r="A25" s="41">
        <f t="shared" si="0"/>
        <v>11</v>
      </c>
      <c r="B25" s="43" t="s">
        <v>76</v>
      </c>
      <c r="C25" s="46">
        <v>0</v>
      </c>
      <c r="D25" s="46">
        <v>0</v>
      </c>
      <c r="E25" s="43">
        <f t="shared" si="5"/>
        <v>0</v>
      </c>
      <c r="F25" s="43">
        <f t="shared" si="5"/>
        <v>0</v>
      </c>
      <c r="G25" s="43">
        <f t="shared" si="6"/>
        <v>0</v>
      </c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</row>
    <row r="26" spans="1:20" x14ac:dyDescent="0.25">
      <c r="A26" s="41">
        <f t="shared" si="0"/>
        <v>12</v>
      </c>
      <c r="B26" s="43" t="s">
        <v>77</v>
      </c>
      <c r="C26" s="46">
        <v>0</v>
      </c>
      <c r="D26" s="46">
        <v>0</v>
      </c>
      <c r="E26" s="43">
        <f t="shared" si="5"/>
        <v>0</v>
      </c>
      <c r="F26" s="43">
        <f t="shared" si="5"/>
        <v>0</v>
      </c>
      <c r="G26" s="43">
        <f t="shared" si="6"/>
        <v>0</v>
      </c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</row>
    <row r="27" spans="1:20" x14ac:dyDescent="0.25">
      <c r="A27" s="41">
        <f t="shared" si="0"/>
        <v>13</v>
      </c>
      <c r="B27" s="42" t="s">
        <v>78</v>
      </c>
      <c r="C27" s="46">
        <v>0</v>
      </c>
      <c r="D27" s="46">
        <v>0</v>
      </c>
      <c r="E27" s="43">
        <f t="shared" si="5"/>
        <v>0</v>
      </c>
      <c r="F27" s="43">
        <f t="shared" si="5"/>
        <v>0</v>
      </c>
      <c r="G27" s="43">
        <f t="shared" si="6"/>
        <v>0</v>
      </c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</row>
    <row r="28" spans="1:20" x14ac:dyDescent="0.25">
      <c r="A28" s="41">
        <f t="shared" si="0"/>
        <v>14</v>
      </c>
      <c r="B28" s="42" t="s">
        <v>79</v>
      </c>
      <c r="C28" s="46">
        <v>0</v>
      </c>
      <c r="D28" s="46">
        <v>0</v>
      </c>
      <c r="E28" s="43">
        <f t="shared" si="5"/>
        <v>0</v>
      </c>
      <c r="F28" s="43">
        <f t="shared" si="5"/>
        <v>0</v>
      </c>
      <c r="G28" s="43">
        <f t="shared" si="6"/>
        <v>0</v>
      </c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</row>
    <row r="29" spans="1:20" x14ac:dyDescent="0.25">
      <c r="A29" s="41">
        <f t="shared" si="0"/>
        <v>15</v>
      </c>
      <c r="B29" s="42" t="s">
        <v>80</v>
      </c>
      <c r="C29" s="43">
        <f>SUM(M29:O29)</f>
        <v>11398</v>
      </c>
      <c r="D29" s="43">
        <f>SUM(Q29:S29)</f>
        <v>0</v>
      </c>
      <c r="E29" s="43">
        <v>0</v>
      </c>
      <c r="F29" s="43">
        <v>0</v>
      </c>
      <c r="G29" s="43">
        <f>ROUND(SUM(C29:F29)/2,0)</f>
        <v>5699</v>
      </c>
      <c r="H29" s="43"/>
      <c r="I29" s="43"/>
      <c r="J29" s="43">
        <f>(+N29+R29)/2</f>
        <v>5699</v>
      </c>
      <c r="K29" s="43"/>
      <c r="L29" s="43"/>
      <c r="M29" s="43"/>
      <c r="N29" s="46">
        <f>11530+763-895</f>
        <v>11398</v>
      </c>
      <c r="O29" s="46"/>
      <c r="P29" s="43"/>
      <c r="Q29" s="46"/>
      <c r="R29" s="46">
        <v>0</v>
      </c>
      <c r="S29" s="43"/>
      <c r="T29" s="43"/>
    </row>
    <row r="30" spans="1:20" x14ac:dyDescent="0.25">
      <c r="A30" s="41">
        <f t="shared" si="0"/>
        <v>16</v>
      </c>
      <c r="B30" s="43"/>
      <c r="C30" s="43"/>
      <c r="D30" s="43"/>
      <c r="E30" s="43"/>
      <c r="F30" s="43"/>
      <c r="G30" s="43"/>
      <c r="H30" s="43"/>
      <c r="I30" s="43"/>
      <c r="J30" s="43"/>
      <c r="K30" s="43"/>
      <c r="L30" s="43"/>
      <c r="M30" s="43"/>
      <c r="N30" s="43"/>
      <c r="O30" s="43"/>
      <c r="P30" s="43"/>
      <c r="Q30" s="43"/>
      <c r="R30" s="43"/>
      <c r="S30" s="43"/>
      <c r="T30" s="43"/>
    </row>
    <row r="31" spans="1:20" ht="13.8" thickBot="1" x14ac:dyDescent="0.3">
      <c r="A31" s="41">
        <f t="shared" si="0"/>
        <v>17</v>
      </c>
      <c r="B31" s="42" t="s">
        <v>81</v>
      </c>
      <c r="C31" s="47">
        <f>SUM(C17:C30)</f>
        <v>75534.880000000005</v>
      </c>
      <c r="D31" s="47">
        <f t="shared" ref="D31:G31" si="7">SUM(D17:D30)</f>
        <v>35535.399999999994</v>
      </c>
      <c r="E31" s="47">
        <f t="shared" si="7"/>
        <v>-34.75</v>
      </c>
      <c r="F31" s="47">
        <f t="shared" si="7"/>
        <v>-230.77</v>
      </c>
      <c r="G31" s="47">
        <f t="shared" si="7"/>
        <v>55402</v>
      </c>
      <c r="H31" s="43"/>
      <c r="I31" s="47">
        <f>SUM(I17:I30)</f>
        <v>0</v>
      </c>
      <c r="J31" s="47">
        <f>SUM(J17:J30)</f>
        <v>55402.38</v>
      </c>
      <c r="K31" s="47">
        <f>SUM(K17:K30)</f>
        <v>0</v>
      </c>
      <c r="L31" s="43"/>
      <c r="M31" s="47">
        <f>SUM(M17:M30)</f>
        <v>0</v>
      </c>
      <c r="N31" s="47">
        <f>SUM(N17:N30)</f>
        <v>75500.13</v>
      </c>
      <c r="O31" s="47">
        <f>SUM(O17:O30)</f>
        <v>0</v>
      </c>
      <c r="P31" s="43"/>
      <c r="Q31" s="47">
        <f>SUM(Q17:Q30)</f>
        <v>0</v>
      </c>
      <c r="R31" s="47">
        <f>SUM(R17:R30)</f>
        <v>35304.629999999997</v>
      </c>
      <c r="S31" s="47">
        <f>SUM(S17:S30)</f>
        <v>0</v>
      </c>
      <c r="T31" s="43"/>
    </row>
    <row r="32" spans="1:20" ht="13.8" thickTop="1" x14ac:dyDescent="0.25"/>
  </sheetData>
  <pageMargins left="0.5" right="0.25" top="0.75" bottom="0.5" header="0.25" footer="0"/>
  <pageSetup scale="37" fitToHeight="0" orientation="landscape" r:id="rId1"/>
  <headerFooter alignWithMargins="0">
    <oddHeader>&amp;RSTATEMENT AG-3
PAGE &amp;P OF &amp;N</oddHeader>
  </headerFooter>
  <colBreaks count="3" manualBreakCount="3">
    <brk id="7" min="14" max="78" man="1"/>
    <brk id="12" min="14" max="78" man="1"/>
    <brk id="15" min="14" max="78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autoPageBreaks="0" fitToPage="1"/>
  </sheetPr>
  <dimension ref="A1:S75"/>
  <sheetViews>
    <sheetView tabSelected="1" showOutlineSymbols="0" view="pageBreakPreview" zoomScale="60" zoomScaleNormal="100" workbookViewId="0">
      <pane xSplit="2" ySplit="13" topLeftCell="C14" activePane="bottomRight" state="frozen"/>
      <selection pane="topRight" activeCell="C1" sqref="C1"/>
      <selection pane="bottomLeft" activeCell="A14" sqref="A14"/>
      <selection pane="bottomRight" activeCell="J37" sqref="J37"/>
    </sheetView>
  </sheetViews>
  <sheetFormatPr defaultColWidth="12.6640625" defaultRowHeight="13.2" x14ac:dyDescent="0.25"/>
  <cols>
    <col min="1" max="1" width="4.6640625" style="26" customWidth="1"/>
    <col min="2" max="2" width="54.6640625" style="28" customWidth="1"/>
    <col min="3" max="7" width="15.6640625" style="28" customWidth="1"/>
    <col min="8" max="8" width="2.6640625" style="28" customWidth="1"/>
    <col min="9" max="9" width="11" style="28" bestFit="1" customWidth="1"/>
    <col min="10" max="10" width="15.33203125" style="28" bestFit="1" customWidth="1"/>
    <col min="11" max="11" width="9.88671875" style="28" bestFit="1" customWidth="1"/>
    <col min="12" max="12" width="2.6640625" style="28" customWidth="1"/>
    <col min="13" max="13" width="10.44140625" style="28" bestFit="1" customWidth="1"/>
    <col min="14" max="14" width="15.33203125" style="28" bestFit="1" customWidth="1"/>
    <col min="15" max="15" width="10.6640625" style="28" bestFit="1" customWidth="1"/>
    <col min="16" max="16" width="2.6640625" style="28" hidden="1" customWidth="1"/>
    <col min="17" max="19" width="15.6640625" style="28" hidden="1" customWidth="1"/>
    <col min="20" max="16384" width="12.6640625" style="28"/>
  </cols>
  <sheetData>
    <row r="1" spans="1:19" x14ac:dyDescent="0.25">
      <c r="B1" s="27" t="s">
        <v>82</v>
      </c>
      <c r="G1" s="31"/>
      <c r="H1" s="31"/>
      <c r="I1" s="31"/>
      <c r="J1" s="31"/>
      <c r="K1" s="31"/>
      <c r="L1" s="31"/>
      <c r="S1" s="31"/>
    </row>
    <row r="2" spans="1:19" x14ac:dyDescent="0.25">
      <c r="B2" s="27" t="s">
        <v>0</v>
      </c>
      <c r="G2" s="31"/>
      <c r="H2" s="31"/>
      <c r="I2" s="31"/>
      <c r="J2" s="31"/>
      <c r="K2" s="31"/>
      <c r="L2" s="31"/>
      <c r="S2" s="29"/>
    </row>
    <row r="3" spans="1:19" x14ac:dyDescent="0.25">
      <c r="B3" s="27" t="s">
        <v>61</v>
      </c>
    </row>
    <row r="4" spans="1:19" x14ac:dyDescent="0.25">
      <c r="G4" s="34" t="s">
        <v>1</v>
      </c>
      <c r="H4" s="34"/>
      <c r="I4" s="34"/>
      <c r="J4" s="34"/>
      <c r="K4" s="34"/>
      <c r="L4" s="34"/>
    </row>
    <row r="5" spans="1:19" x14ac:dyDescent="0.25">
      <c r="B5" s="33"/>
    </row>
    <row r="8" spans="1:19" x14ac:dyDescent="0.25">
      <c r="B8" s="35" t="s">
        <v>2</v>
      </c>
      <c r="C8" s="35" t="s">
        <v>3</v>
      </c>
      <c r="D8" s="35" t="s">
        <v>4</v>
      </c>
      <c r="E8" s="35" t="s">
        <v>5</v>
      </c>
      <c r="F8" s="35" t="s">
        <v>6</v>
      </c>
      <c r="G8" s="35" t="s">
        <v>7</v>
      </c>
      <c r="H8" s="35"/>
      <c r="I8" s="35" t="s">
        <v>8</v>
      </c>
      <c r="J8" s="35" t="s">
        <v>9</v>
      </c>
      <c r="K8" s="35" t="s">
        <v>10</v>
      </c>
      <c r="L8" s="35"/>
      <c r="M8" s="35" t="s">
        <v>11</v>
      </c>
      <c r="N8" s="35" t="s">
        <v>12</v>
      </c>
      <c r="O8" s="35" t="s">
        <v>13</v>
      </c>
      <c r="Q8" s="35" t="s">
        <v>14</v>
      </c>
      <c r="R8" s="35" t="s">
        <v>15</v>
      </c>
      <c r="S8" s="35" t="s">
        <v>16</v>
      </c>
    </row>
    <row r="10" spans="1:19" x14ac:dyDescent="0.25">
      <c r="C10" s="36" t="s">
        <v>17</v>
      </c>
      <c r="D10" s="36"/>
      <c r="E10" s="37" t="s">
        <v>18</v>
      </c>
      <c r="F10" s="36"/>
      <c r="G10" s="38" t="s">
        <v>19</v>
      </c>
      <c r="H10" s="38"/>
      <c r="I10" s="39" t="s">
        <v>20</v>
      </c>
      <c r="J10" s="36"/>
      <c r="K10" s="36"/>
      <c r="L10" s="38"/>
      <c r="M10" s="36" t="s">
        <v>63</v>
      </c>
      <c r="N10" s="36"/>
      <c r="O10" s="36"/>
      <c r="Q10" s="36" t="s">
        <v>60</v>
      </c>
      <c r="R10" s="36"/>
      <c r="S10" s="36"/>
    </row>
    <row r="11" spans="1:19" x14ac:dyDescent="0.25">
      <c r="C11" s="40"/>
      <c r="D11" s="40"/>
      <c r="G11" s="38" t="s">
        <v>21</v>
      </c>
      <c r="H11" s="38"/>
      <c r="I11" s="40"/>
      <c r="J11" s="40"/>
      <c r="K11" s="40"/>
      <c r="L11" s="38"/>
      <c r="M11" s="40"/>
      <c r="N11" s="40"/>
      <c r="O11" s="40"/>
      <c r="Q11" s="40"/>
      <c r="R11" s="40"/>
      <c r="S11" s="40"/>
    </row>
    <row r="12" spans="1:19" x14ac:dyDescent="0.25">
      <c r="C12" s="38" t="s">
        <v>22</v>
      </c>
      <c r="D12" s="38" t="s">
        <v>22</v>
      </c>
      <c r="E12" s="38" t="s">
        <v>22</v>
      </c>
      <c r="F12" s="38" t="s">
        <v>22</v>
      </c>
      <c r="G12" s="38" t="s">
        <v>23</v>
      </c>
      <c r="H12" s="38"/>
      <c r="L12" s="38"/>
    </row>
    <row r="13" spans="1:19" x14ac:dyDescent="0.25">
      <c r="B13" s="35" t="s">
        <v>24</v>
      </c>
      <c r="C13" s="35" t="s">
        <v>62</v>
      </c>
      <c r="D13" s="35" t="s">
        <v>59</v>
      </c>
      <c r="E13" s="35" t="str">
        <f>C13</f>
        <v>OF 12-31-15</v>
      </c>
      <c r="F13" s="35" t="str">
        <f>D13</f>
        <v>OF 12-31-14</v>
      </c>
      <c r="G13" s="35" t="s">
        <v>25</v>
      </c>
      <c r="H13" s="35"/>
      <c r="I13" s="35"/>
      <c r="J13" s="35" t="s">
        <v>26</v>
      </c>
      <c r="K13" s="35"/>
      <c r="L13" s="35"/>
      <c r="M13" s="35"/>
      <c r="N13" s="35" t="s">
        <v>26</v>
      </c>
      <c r="O13" s="35"/>
      <c r="Q13" s="35"/>
      <c r="R13" s="35" t="s">
        <v>26</v>
      </c>
      <c r="S13" s="35"/>
    </row>
    <row r="15" spans="1:19" x14ac:dyDescent="0.25">
      <c r="A15" s="32">
        <v>1</v>
      </c>
      <c r="B15" s="29" t="s">
        <v>27</v>
      </c>
      <c r="C15" s="43"/>
      <c r="D15" s="43"/>
      <c r="E15" s="43"/>
      <c r="F15" s="44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</row>
    <row r="16" spans="1:19" x14ac:dyDescent="0.25">
      <c r="A16" s="32">
        <f t="shared" ref="A16:A73" si="0">A15+1</f>
        <v>2</v>
      </c>
      <c r="B16" s="31"/>
      <c r="C16" s="43"/>
      <c r="D16" s="43"/>
      <c r="E16" s="43"/>
      <c r="F16" s="43"/>
      <c r="G16" s="43"/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3"/>
    </row>
    <row r="17" spans="1:19" x14ac:dyDescent="0.25">
      <c r="A17" s="32">
        <f t="shared" si="0"/>
        <v>3</v>
      </c>
      <c r="B17" s="29" t="s">
        <v>28</v>
      </c>
      <c r="C17" s="43">
        <f>SUM(M17:O17)</f>
        <v>0</v>
      </c>
      <c r="D17" s="43">
        <f>SUM(Q17:S17)</f>
        <v>0</v>
      </c>
      <c r="E17" s="43"/>
      <c r="F17" s="43"/>
      <c r="G17" s="43">
        <f>ROUND(SUM(C17:F17)/2,0)</f>
        <v>0</v>
      </c>
      <c r="H17" s="43"/>
      <c r="I17" s="43"/>
      <c r="J17" s="43">
        <f>(N17+R17)/2</f>
        <v>0</v>
      </c>
      <c r="K17" s="43"/>
      <c r="L17" s="43"/>
      <c r="M17" s="46"/>
      <c r="N17" s="46">
        <v>0</v>
      </c>
      <c r="O17" s="46"/>
      <c r="P17" s="43"/>
      <c r="Q17" s="46"/>
      <c r="R17" s="46">
        <v>0</v>
      </c>
      <c r="S17" s="46"/>
    </row>
    <row r="18" spans="1:19" x14ac:dyDescent="0.25">
      <c r="A18" s="32">
        <f t="shared" si="0"/>
        <v>4</v>
      </c>
      <c r="B18" s="31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</row>
    <row r="19" spans="1:19" x14ac:dyDescent="0.25">
      <c r="A19" s="32">
        <f t="shared" si="0"/>
        <v>5</v>
      </c>
      <c r="B19" s="29" t="s">
        <v>51</v>
      </c>
      <c r="C19" s="46">
        <v>0</v>
      </c>
      <c r="D19" s="46">
        <v>0</v>
      </c>
      <c r="E19" s="43">
        <f t="shared" ref="E19:F21" si="1">-C19</f>
        <v>0</v>
      </c>
      <c r="F19" s="43">
        <f t="shared" si="1"/>
        <v>0</v>
      </c>
      <c r="G19" s="43">
        <f>ROUND(SUM(C19:F19)/2,0)</f>
        <v>0</v>
      </c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</row>
    <row r="20" spans="1:19" x14ac:dyDescent="0.25">
      <c r="A20" s="32">
        <f t="shared" si="0"/>
        <v>6</v>
      </c>
      <c r="B20" s="31" t="s">
        <v>30</v>
      </c>
      <c r="C20" s="46">
        <v>0</v>
      </c>
      <c r="D20" s="46">
        <v>0</v>
      </c>
      <c r="E20" s="43">
        <f t="shared" si="1"/>
        <v>0</v>
      </c>
      <c r="F20" s="43">
        <f t="shared" si="1"/>
        <v>0</v>
      </c>
      <c r="G20" s="43">
        <f>ROUND(SUM(C20:F20)/2,0)</f>
        <v>0</v>
      </c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</row>
    <row r="21" spans="1:19" x14ac:dyDescent="0.25">
      <c r="A21" s="32">
        <f t="shared" si="0"/>
        <v>7</v>
      </c>
      <c r="B21" s="31" t="s">
        <v>31</v>
      </c>
      <c r="C21" s="46">
        <v>0</v>
      </c>
      <c r="D21" s="46">
        <v>0</v>
      </c>
      <c r="E21" s="43">
        <f t="shared" si="1"/>
        <v>0</v>
      </c>
      <c r="F21" s="43">
        <f t="shared" si="1"/>
        <v>0</v>
      </c>
      <c r="G21" s="43">
        <f>ROUND(SUM(C21:F21)/2,0)</f>
        <v>0</v>
      </c>
      <c r="H21" s="43"/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43"/>
    </row>
    <row r="22" spans="1:19" x14ac:dyDescent="0.25">
      <c r="A22" s="32">
        <f t="shared" si="0"/>
        <v>8</v>
      </c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</row>
    <row r="23" spans="1:19" ht="13.8" thickBot="1" x14ac:dyDescent="0.3">
      <c r="A23" s="32">
        <f t="shared" si="0"/>
        <v>9</v>
      </c>
      <c r="B23" s="29" t="s">
        <v>32</v>
      </c>
      <c r="C23" s="48">
        <f>SUM(C17:C22)</f>
        <v>0</v>
      </c>
      <c r="D23" s="48">
        <f>SUM(D17:D22)</f>
        <v>0</v>
      </c>
      <c r="E23" s="48">
        <f>SUM(E17:E22)</f>
        <v>0</v>
      </c>
      <c r="F23" s="48">
        <f>SUM(F17:F22)</f>
        <v>0</v>
      </c>
      <c r="G23" s="48">
        <f>SUM(G17:G22)</f>
        <v>0</v>
      </c>
      <c r="H23" s="48"/>
      <c r="I23" s="48">
        <f>SUM(I17:I22)</f>
        <v>0</v>
      </c>
      <c r="J23" s="48">
        <f>SUM(J17:J22)</f>
        <v>0</v>
      </c>
      <c r="K23" s="48">
        <f>SUM(K17:K22)</f>
        <v>0</v>
      </c>
      <c r="L23" s="48"/>
      <c r="M23" s="48">
        <f>SUM(M17:M22)</f>
        <v>0</v>
      </c>
      <c r="N23" s="48">
        <f>SUM(N17:N22)</f>
        <v>0</v>
      </c>
      <c r="O23" s="48">
        <f>SUM(O17:O22)</f>
        <v>0</v>
      </c>
      <c r="P23" s="43"/>
      <c r="Q23" s="48">
        <f>SUM(Q17:Q22)</f>
        <v>0</v>
      </c>
      <c r="R23" s="48">
        <f>SUM(R17:R22)</f>
        <v>0</v>
      </c>
      <c r="S23" s="48">
        <f>SUM(S17:S22)</f>
        <v>0</v>
      </c>
    </row>
    <row r="24" spans="1:19" ht="13.8" thickTop="1" x14ac:dyDescent="0.25">
      <c r="A24" s="32">
        <f t="shared" si="0"/>
        <v>10</v>
      </c>
      <c r="C24" s="49"/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49"/>
      <c r="O24" s="49"/>
      <c r="P24" s="43"/>
      <c r="Q24" s="49"/>
      <c r="R24" s="49"/>
      <c r="S24" s="49"/>
    </row>
    <row r="25" spans="1:19" x14ac:dyDescent="0.25">
      <c r="A25" s="32">
        <f t="shared" si="0"/>
        <v>11</v>
      </c>
      <c r="C25" s="43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</row>
    <row r="26" spans="1:19" x14ac:dyDescent="0.25">
      <c r="A26" s="32">
        <f t="shared" si="0"/>
        <v>12</v>
      </c>
      <c r="B26" s="31" t="s">
        <v>33</v>
      </c>
      <c r="C26" s="43"/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</row>
    <row r="27" spans="1:19" x14ac:dyDescent="0.25">
      <c r="A27" s="32">
        <f t="shared" si="0"/>
        <v>13</v>
      </c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</row>
    <row r="28" spans="1:19" x14ac:dyDescent="0.25">
      <c r="A28" s="32">
        <f t="shared" si="0"/>
        <v>14</v>
      </c>
      <c r="B28" s="29" t="s">
        <v>56</v>
      </c>
      <c r="C28" s="43">
        <f t="shared" ref="C28:C33" si="2">SUM(M28:O28)</f>
        <v>81652786.269999996</v>
      </c>
      <c r="D28" s="43">
        <f t="shared" ref="D28:D33" si="3">SUM(Q28:S28)</f>
        <v>50182139.210000001</v>
      </c>
      <c r="E28" s="43"/>
      <c r="F28" s="43"/>
      <c r="G28" s="43">
        <f t="shared" ref="G28:G36" si="4">ROUND(SUM(C28:F28)/2,0)</f>
        <v>65917463</v>
      </c>
      <c r="H28" s="43"/>
      <c r="I28" s="43"/>
      <c r="J28" s="43">
        <f t="shared" ref="J28:J33" si="5">(N28+R28)/2</f>
        <v>65917462.739999995</v>
      </c>
      <c r="K28" s="43"/>
      <c r="L28" s="43"/>
      <c r="M28" s="46"/>
      <c r="N28" s="46">
        <v>81652786.269999996</v>
      </c>
      <c r="O28" s="46"/>
      <c r="P28" s="43"/>
      <c r="Q28" s="46"/>
      <c r="R28" s="46">
        <v>50182139.210000001</v>
      </c>
      <c r="S28" s="46"/>
    </row>
    <row r="29" spans="1:19" x14ac:dyDescent="0.25">
      <c r="A29" s="32">
        <f t="shared" si="0"/>
        <v>15</v>
      </c>
      <c r="B29" s="29" t="s">
        <v>64</v>
      </c>
      <c r="C29" s="43">
        <f t="shared" si="2"/>
        <v>66458</v>
      </c>
      <c r="D29" s="43">
        <f t="shared" si="3"/>
        <v>66458</v>
      </c>
      <c r="E29" s="43"/>
      <c r="F29" s="43"/>
      <c r="G29" s="43">
        <f t="shared" ref="G29" si="6">ROUND(SUM(C29:F29)/2,0)</f>
        <v>66458</v>
      </c>
      <c r="H29" s="43"/>
      <c r="I29" s="43"/>
      <c r="J29" s="43">
        <f t="shared" si="5"/>
        <v>66458</v>
      </c>
      <c r="K29" s="43"/>
      <c r="L29" s="43"/>
      <c r="M29" s="46"/>
      <c r="N29" s="46">
        <v>66458</v>
      </c>
      <c r="O29" s="46"/>
      <c r="P29" s="43"/>
      <c r="Q29" s="46"/>
      <c r="R29" s="46">
        <v>66458</v>
      </c>
      <c r="S29" s="46"/>
    </row>
    <row r="30" spans="1:19" x14ac:dyDescent="0.25">
      <c r="A30" s="32">
        <f t="shared" si="0"/>
        <v>16</v>
      </c>
      <c r="B30" s="29" t="s">
        <v>58</v>
      </c>
      <c r="C30" s="43">
        <f t="shared" si="2"/>
        <v>3437130.97</v>
      </c>
      <c r="D30" s="43">
        <f t="shared" si="3"/>
        <v>1341586.8999999999</v>
      </c>
      <c r="E30" s="43"/>
      <c r="F30" s="43"/>
      <c r="G30" s="43">
        <f t="shared" si="4"/>
        <v>2389359</v>
      </c>
      <c r="H30" s="43"/>
      <c r="I30" s="43"/>
      <c r="J30" s="43">
        <f t="shared" si="5"/>
        <v>2389358.9350000001</v>
      </c>
      <c r="K30" s="43"/>
      <c r="L30" s="43"/>
      <c r="M30" s="46"/>
      <c r="N30" s="46">
        <v>3437130.97</v>
      </c>
      <c r="O30" s="46"/>
      <c r="P30" s="43"/>
      <c r="Q30" s="46"/>
      <c r="R30" s="46">
        <v>1341586.8999999999</v>
      </c>
      <c r="S30" s="46"/>
    </row>
    <row r="31" spans="1:19" x14ac:dyDescent="0.25">
      <c r="A31" s="32">
        <f t="shared" si="0"/>
        <v>17</v>
      </c>
      <c r="B31" s="31" t="s">
        <v>71</v>
      </c>
      <c r="C31" s="43">
        <f t="shared" si="2"/>
        <v>-6960750.0099999998</v>
      </c>
      <c r="D31" s="43">
        <f t="shared" si="3"/>
        <v>0</v>
      </c>
      <c r="E31" s="43"/>
      <c r="F31" s="43"/>
      <c r="G31" s="43">
        <f t="shared" si="4"/>
        <v>-3480375</v>
      </c>
      <c r="H31" s="43"/>
      <c r="I31" s="43"/>
      <c r="J31" s="43">
        <f t="shared" si="5"/>
        <v>-3480375.0049999999</v>
      </c>
      <c r="K31" s="43"/>
      <c r="L31" s="43"/>
      <c r="M31" s="46"/>
      <c r="N31" s="46">
        <v>-6960750.0099999998</v>
      </c>
      <c r="O31" s="46"/>
      <c r="P31" s="43"/>
      <c r="Q31" s="46"/>
      <c r="R31" s="46">
        <v>0</v>
      </c>
      <c r="S31" s="46"/>
    </row>
    <row r="32" spans="1:19" x14ac:dyDescent="0.25">
      <c r="A32" s="32">
        <f t="shared" si="0"/>
        <v>18</v>
      </c>
      <c r="B32" s="31" t="s">
        <v>83</v>
      </c>
      <c r="C32" s="43">
        <f t="shared" si="2"/>
        <v>639616.25</v>
      </c>
      <c r="D32" s="43">
        <f t="shared" si="3"/>
        <v>337610</v>
      </c>
      <c r="E32" s="43"/>
      <c r="F32" s="43"/>
      <c r="G32" s="43">
        <f>ROUND(SUM(C32:F32)/2,0)</f>
        <v>488613</v>
      </c>
      <c r="H32" s="43"/>
      <c r="I32" s="43"/>
      <c r="J32" s="43">
        <f t="shared" si="5"/>
        <v>488613.125</v>
      </c>
      <c r="K32" s="43"/>
      <c r="L32" s="43"/>
      <c r="M32" s="46"/>
      <c r="N32" s="46">
        <v>639616.25</v>
      </c>
      <c r="O32" s="46"/>
      <c r="P32" s="43"/>
      <c r="Q32" s="46"/>
      <c r="R32" s="46">
        <v>337610</v>
      </c>
      <c r="S32" s="46"/>
    </row>
    <row r="33" spans="1:19" x14ac:dyDescent="0.25">
      <c r="A33" s="32">
        <f t="shared" si="0"/>
        <v>19</v>
      </c>
      <c r="B33" s="31" t="s">
        <v>84</v>
      </c>
      <c r="C33" s="43">
        <f t="shared" si="2"/>
        <v>3482.5</v>
      </c>
      <c r="D33" s="43">
        <f t="shared" si="3"/>
        <v>-18567.5</v>
      </c>
      <c r="E33" s="43"/>
      <c r="F33" s="43"/>
      <c r="G33" s="43">
        <f t="shared" si="4"/>
        <v>-7543</v>
      </c>
      <c r="H33" s="43"/>
      <c r="I33" s="43"/>
      <c r="J33" s="43">
        <f t="shared" si="5"/>
        <v>-7542.5</v>
      </c>
      <c r="K33" s="43"/>
      <c r="L33" s="43"/>
      <c r="M33" s="46"/>
      <c r="N33" s="46">
        <v>3482.5</v>
      </c>
      <c r="O33" s="46"/>
      <c r="P33" s="43"/>
      <c r="Q33" s="46"/>
      <c r="R33" s="46">
        <v>-18567.5</v>
      </c>
      <c r="S33" s="46"/>
    </row>
    <row r="34" spans="1:19" x14ac:dyDescent="0.25">
      <c r="A34" s="32">
        <f t="shared" si="0"/>
        <v>20</v>
      </c>
      <c r="B34" s="31" t="s">
        <v>29</v>
      </c>
      <c r="C34" s="46">
        <v>0</v>
      </c>
      <c r="D34" s="46">
        <v>0</v>
      </c>
      <c r="E34" s="43">
        <f t="shared" ref="E34:F36" si="7">-C34</f>
        <v>0</v>
      </c>
      <c r="F34" s="43">
        <f t="shared" si="7"/>
        <v>0</v>
      </c>
      <c r="G34" s="43">
        <f t="shared" si="4"/>
        <v>0</v>
      </c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</row>
    <row r="35" spans="1:19" x14ac:dyDescent="0.25">
      <c r="A35" s="32">
        <f t="shared" si="0"/>
        <v>21</v>
      </c>
      <c r="B35" s="31" t="s">
        <v>34</v>
      </c>
      <c r="C35" s="46">
        <v>11971650.93</v>
      </c>
      <c r="D35" s="46">
        <v>5678693.5599999996</v>
      </c>
      <c r="E35" s="43">
        <f t="shared" si="7"/>
        <v>-11971650.93</v>
      </c>
      <c r="F35" s="43">
        <f t="shared" si="7"/>
        <v>-5678693.5599999996</v>
      </c>
      <c r="G35" s="43">
        <f t="shared" si="4"/>
        <v>0</v>
      </c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</row>
    <row r="36" spans="1:19" x14ac:dyDescent="0.25">
      <c r="A36" s="32">
        <f t="shared" si="0"/>
        <v>22</v>
      </c>
      <c r="B36" s="31" t="s">
        <v>35</v>
      </c>
      <c r="C36" s="46">
        <v>0</v>
      </c>
      <c r="D36" s="46">
        <v>0</v>
      </c>
      <c r="E36" s="43">
        <f t="shared" si="7"/>
        <v>0</v>
      </c>
      <c r="F36" s="43">
        <f t="shared" si="7"/>
        <v>0</v>
      </c>
      <c r="G36" s="43">
        <f t="shared" si="4"/>
        <v>0</v>
      </c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</row>
    <row r="37" spans="1:19" x14ac:dyDescent="0.25">
      <c r="A37" s="32">
        <f t="shared" si="0"/>
        <v>23</v>
      </c>
      <c r="C37" s="43"/>
      <c r="D37" s="43"/>
      <c r="E37" s="43"/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</row>
    <row r="38" spans="1:19" ht="13.8" thickBot="1" x14ac:dyDescent="0.3">
      <c r="A38" s="32">
        <f t="shared" si="0"/>
        <v>24</v>
      </c>
      <c r="B38" s="31" t="s">
        <v>36</v>
      </c>
      <c r="C38" s="48">
        <f>SUM(C28:C37)</f>
        <v>90810374.909999996</v>
      </c>
      <c r="D38" s="48">
        <f>SUM(D28:D37)</f>
        <v>57587920.170000002</v>
      </c>
      <c r="E38" s="48">
        <f>SUM(E28:E37)</f>
        <v>-11971650.93</v>
      </c>
      <c r="F38" s="48">
        <f>SUM(F28:F37)</f>
        <v>-5678693.5599999996</v>
      </c>
      <c r="G38" s="48">
        <f>SUM(G28:G37)</f>
        <v>65373975</v>
      </c>
      <c r="H38" s="48"/>
      <c r="I38" s="48">
        <f>SUM(I28:I37)</f>
        <v>0</v>
      </c>
      <c r="J38" s="48">
        <f>SUM(J28:J37)</f>
        <v>65373975.294999994</v>
      </c>
      <c r="K38" s="48">
        <f>SUM(K28:K37)</f>
        <v>0</v>
      </c>
      <c r="L38" s="48"/>
      <c r="M38" s="48">
        <f>SUM(M28:M37)</f>
        <v>0</v>
      </c>
      <c r="N38" s="48">
        <f>SUM(N28:N37)</f>
        <v>78838723.979999989</v>
      </c>
      <c r="O38" s="48">
        <f>SUM(O28:O37)</f>
        <v>0</v>
      </c>
      <c r="P38" s="43"/>
      <c r="Q38" s="48">
        <f>SUM(Q28:Q37)</f>
        <v>0</v>
      </c>
      <c r="R38" s="48">
        <f>SUM(R28:R37)</f>
        <v>51909226.609999999</v>
      </c>
      <c r="S38" s="48">
        <f>SUM(S28:S37)</f>
        <v>0</v>
      </c>
    </row>
    <row r="39" spans="1:19" ht="13.8" thickTop="1" x14ac:dyDescent="0.25">
      <c r="A39" s="32">
        <f t="shared" si="0"/>
        <v>25</v>
      </c>
      <c r="C39" s="49"/>
      <c r="D39" s="49"/>
      <c r="E39" s="49"/>
      <c r="F39" s="49"/>
      <c r="G39" s="49"/>
      <c r="H39" s="49"/>
      <c r="I39" s="49"/>
      <c r="J39" s="49"/>
      <c r="K39" s="49"/>
      <c r="L39" s="49"/>
      <c r="M39" s="49"/>
      <c r="N39" s="49"/>
      <c r="O39" s="49"/>
      <c r="P39" s="43"/>
      <c r="Q39" s="49"/>
      <c r="R39" s="49"/>
      <c r="S39" s="49"/>
    </row>
    <row r="40" spans="1:19" x14ac:dyDescent="0.25">
      <c r="A40" s="32">
        <f t="shared" si="0"/>
        <v>26</v>
      </c>
      <c r="B40" s="31"/>
      <c r="C40" s="43"/>
      <c r="D40" s="43"/>
      <c r="E40" s="43"/>
      <c r="F40" s="43"/>
      <c r="G40" s="43"/>
      <c r="H40" s="43"/>
      <c r="I40" s="43"/>
      <c r="J40" s="43"/>
      <c r="K40" s="43"/>
      <c r="L40" s="43"/>
      <c r="M40" s="43"/>
      <c r="N40" s="43"/>
      <c r="O40" s="43"/>
      <c r="P40" s="43"/>
      <c r="Q40" s="43"/>
      <c r="R40" s="43"/>
      <c r="S40" s="43"/>
    </row>
    <row r="41" spans="1:19" x14ac:dyDescent="0.25">
      <c r="A41" s="32">
        <f t="shared" si="0"/>
        <v>27</v>
      </c>
      <c r="B41" s="29" t="s">
        <v>37</v>
      </c>
      <c r="C41" s="43" t="s">
        <v>38</v>
      </c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43"/>
      <c r="P41" s="43"/>
      <c r="Q41" s="43"/>
      <c r="R41" s="43"/>
      <c r="S41" s="43"/>
    </row>
    <row r="42" spans="1:19" x14ac:dyDescent="0.25">
      <c r="A42" s="32">
        <f t="shared" si="0"/>
        <v>28</v>
      </c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3"/>
      <c r="P42" s="43"/>
      <c r="Q42" s="43"/>
      <c r="R42" s="43"/>
      <c r="S42" s="43"/>
    </row>
    <row r="43" spans="1:19" x14ac:dyDescent="0.25">
      <c r="A43" s="32">
        <f t="shared" si="0"/>
        <v>29</v>
      </c>
      <c r="B43" s="29" t="s">
        <v>54</v>
      </c>
      <c r="C43" s="43">
        <f>SUM(M43:O43)</f>
        <v>0.02</v>
      </c>
      <c r="D43" s="43">
        <f>SUM(Q43:S43)</f>
        <v>0.02</v>
      </c>
      <c r="E43" s="43"/>
      <c r="F43" s="43"/>
      <c r="G43" s="43">
        <f t="shared" ref="G43:G49" si="8">ROUND(SUM(C43:F43)/2,0)</f>
        <v>0</v>
      </c>
      <c r="H43" s="43"/>
      <c r="I43" s="43">
        <f t="shared" ref="I43:K44" si="9">(+M43+Q43)/2</f>
        <v>0</v>
      </c>
      <c r="J43" s="43">
        <f t="shared" ref="J43:J49" si="10">(N43+R43)/2</f>
        <v>0.02</v>
      </c>
      <c r="K43" s="43">
        <f t="shared" si="9"/>
        <v>0</v>
      </c>
      <c r="L43" s="43"/>
      <c r="M43" s="46"/>
      <c r="N43" s="46">
        <v>0.02</v>
      </c>
      <c r="O43" s="46"/>
      <c r="P43" s="43"/>
      <c r="Q43" s="46"/>
      <c r="R43" s="46">
        <v>0.02</v>
      </c>
      <c r="S43" s="46"/>
    </row>
    <row r="44" spans="1:19" x14ac:dyDescent="0.25">
      <c r="A44" s="32">
        <f t="shared" si="0"/>
        <v>30</v>
      </c>
      <c r="B44" s="31" t="s">
        <v>85</v>
      </c>
      <c r="C44" s="43">
        <f>SUM(M44:O44)</f>
        <v>0</v>
      </c>
      <c r="D44" s="43">
        <f>SUM(Q44:S44)</f>
        <v>8747.9</v>
      </c>
      <c r="E44" s="43"/>
      <c r="F44" s="43"/>
      <c r="G44" s="43">
        <f>ROUND(SUM(C44:F44)/2,0)</f>
        <v>4374</v>
      </c>
      <c r="H44" s="43"/>
      <c r="I44" s="43">
        <f t="shared" si="9"/>
        <v>0</v>
      </c>
      <c r="J44" s="43">
        <f t="shared" si="10"/>
        <v>4373.95</v>
      </c>
      <c r="K44" s="43">
        <f t="shared" si="9"/>
        <v>0</v>
      </c>
      <c r="L44" s="43"/>
      <c r="M44" s="46"/>
      <c r="N44" s="46">
        <v>0</v>
      </c>
      <c r="O44" s="46"/>
      <c r="P44" s="43"/>
      <c r="Q44" s="46"/>
      <c r="R44" s="46">
        <v>8747.9</v>
      </c>
      <c r="S44" s="46"/>
    </row>
    <row r="45" spans="1:19" x14ac:dyDescent="0.25">
      <c r="A45" s="32">
        <f t="shared" si="0"/>
        <v>31</v>
      </c>
      <c r="B45" s="29" t="s">
        <v>49</v>
      </c>
      <c r="C45" s="46">
        <v>0</v>
      </c>
      <c r="D45" s="46">
        <v>0</v>
      </c>
      <c r="E45" s="43">
        <f t="shared" ref="E45:F49" si="11">-C45</f>
        <v>0</v>
      </c>
      <c r="F45" s="43">
        <f t="shared" si="11"/>
        <v>0</v>
      </c>
      <c r="G45" s="43">
        <f t="shared" si="8"/>
        <v>0</v>
      </c>
      <c r="H45" s="43"/>
      <c r="I45" s="43">
        <f>(+M45+Q45)/2</f>
        <v>0</v>
      </c>
      <c r="J45" s="43">
        <f t="shared" si="10"/>
        <v>0</v>
      </c>
      <c r="K45" s="43"/>
      <c r="L45" s="43"/>
      <c r="M45" s="43"/>
      <c r="N45" s="43"/>
      <c r="O45" s="43"/>
      <c r="P45" s="43"/>
      <c r="Q45" s="43"/>
      <c r="R45" s="43"/>
      <c r="S45" s="43"/>
    </row>
    <row r="46" spans="1:19" x14ac:dyDescent="0.25">
      <c r="A46" s="32">
        <f t="shared" si="0"/>
        <v>32</v>
      </c>
      <c r="B46" s="31" t="s">
        <v>39</v>
      </c>
      <c r="C46" s="46">
        <v>6446273.54</v>
      </c>
      <c r="D46" s="46">
        <v>3057758.03</v>
      </c>
      <c r="E46" s="43">
        <f t="shared" si="11"/>
        <v>-6446273.54</v>
      </c>
      <c r="F46" s="43">
        <f t="shared" si="11"/>
        <v>-3057758.03</v>
      </c>
      <c r="G46" s="43">
        <f t="shared" si="8"/>
        <v>0</v>
      </c>
      <c r="H46" s="43"/>
      <c r="I46" s="43">
        <f>(+M46+Q46)/2</f>
        <v>0</v>
      </c>
      <c r="J46" s="43">
        <f t="shared" si="10"/>
        <v>0</v>
      </c>
      <c r="K46" s="43"/>
      <c r="L46" s="43"/>
      <c r="M46" s="43"/>
      <c r="N46" s="43"/>
      <c r="O46" s="43"/>
      <c r="P46" s="43"/>
      <c r="Q46" s="43"/>
      <c r="R46" s="43"/>
      <c r="S46" s="43"/>
    </row>
    <row r="47" spans="1:19" x14ac:dyDescent="0.25">
      <c r="A47" s="32">
        <f t="shared" si="0"/>
        <v>33</v>
      </c>
      <c r="B47" s="31" t="s">
        <v>40</v>
      </c>
      <c r="C47" s="46">
        <v>0</v>
      </c>
      <c r="D47" s="46">
        <v>0</v>
      </c>
      <c r="E47" s="43">
        <f t="shared" si="11"/>
        <v>0</v>
      </c>
      <c r="F47" s="43">
        <f t="shared" si="11"/>
        <v>0</v>
      </c>
      <c r="G47" s="43">
        <f t="shared" si="8"/>
        <v>0</v>
      </c>
      <c r="H47" s="43"/>
      <c r="I47" s="43"/>
      <c r="J47" s="43">
        <f t="shared" si="10"/>
        <v>0</v>
      </c>
      <c r="K47" s="43"/>
      <c r="L47" s="43"/>
      <c r="M47" s="43"/>
      <c r="N47" s="43"/>
      <c r="O47" s="43"/>
      <c r="P47" s="43"/>
      <c r="Q47" s="43"/>
      <c r="R47" s="43"/>
      <c r="S47" s="43"/>
    </row>
    <row r="48" spans="1:19" x14ac:dyDescent="0.25">
      <c r="A48" s="32">
        <f t="shared" si="0"/>
        <v>34</v>
      </c>
      <c r="B48" s="31" t="s">
        <v>41</v>
      </c>
      <c r="C48" s="46">
        <v>0</v>
      </c>
      <c r="D48" s="46">
        <v>0</v>
      </c>
      <c r="E48" s="43">
        <f t="shared" si="11"/>
        <v>0</v>
      </c>
      <c r="F48" s="43">
        <f t="shared" si="11"/>
        <v>0</v>
      </c>
      <c r="G48" s="43">
        <f t="shared" si="8"/>
        <v>0</v>
      </c>
      <c r="H48" s="43"/>
      <c r="I48" s="43"/>
      <c r="J48" s="43">
        <f t="shared" si="10"/>
        <v>0</v>
      </c>
      <c r="K48" s="43"/>
      <c r="L48" s="43"/>
      <c r="M48" s="43"/>
      <c r="N48" s="43"/>
      <c r="O48" s="43"/>
      <c r="P48" s="43"/>
      <c r="Q48" s="43"/>
      <c r="R48" s="43"/>
      <c r="S48" s="43"/>
    </row>
    <row r="49" spans="1:19" x14ac:dyDescent="0.25">
      <c r="A49" s="32">
        <f t="shared" si="0"/>
        <v>35</v>
      </c>
      <c r="B49" s="29" t="s">
        <v>52</v>
      </c>
      <c r="C49" s="46">
        <v>0</v>
      </c>
      <c r="D49" s="46">
        <v>0</v>
      </c>
      <c r="E49" s="43">
        <f t="shared" si="11"/>
        <v>0</v>
      </c>
      <c r="F49" s="43">
        <f t="shared" si="11"/>
        <v>0</v>
      </c>
      <c r="G49" s="43">
        <f t="shared" si="8"/>
        <v>0</v>
      </c>
      <c r="H49" s="43"/>
      <c r="I49" s="43"/>
      <c r="J49" s="43">
        <f t="shared" si="10"/>
        <v>0</v>
      </c>
      <c r="K49" s="43"/>
      <c r="L49" s="43"/>
      <c r="M49" s="43"/>
      <c r="N49" s="43"/>
      <c r="O49" s="43"/>
      <c r="P49" s="43"/>
      <c r="Q49" s="43"/>
      <c r="R49" s="43"/>
      <c r="S49" s="43"/>
    </row>
    <row r="50" spans="1:19" x14ac:dyDescent="0.25">
      <c r="A50" s="32">
        <f t="shared" si="0"/>
        <v>36</v>
      </c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  <c r="O50" s="43"/>
      <c r="P50" s="43"/>
      <c r="Q50" s="43"/>
      <c r="R50" s="43"/>
      <c r="S50" s="43"/>
    </row>
    <row r="51" spans="1:19" ht="13.8" thickBot="1" x14ac:dyDescent="0.3">
      <c r="A51" s="32">
        <f t="shared" si="0"/>
        <v>37</v>
      </c>
      <c r="B51" s="31"/>
      <c r="C51" s="48">
        <f>SUM(C43:C50)</f>
        <v>6446273.5599999996</v>
      </c>
      <c r="D51" s="48">
        <f>SUM(D43:D50)</f>
        <v>3066505.9499999997</v>
      </c>
      <c r="E51" s="48">
        <f>SUM(E43:E50)</f>
        <v>-6446273.54</v>
      </c>
      <c r="F51" s="48">
        <f>SUM(F43:F50)</f>
        <v>-3057758.03</v>
      </c>
      <c r="G51" s="48">
        <f>SUM(G43:G50)</f>
        <v>4374</v>
      </c>
      <c r="H51" s="48"/>
      <c r="I51" s="48">
        <f>SUM(I43:I50)</f>
        <v>0</v>
      </c>
      <c r="J51" s="48">
        <f>SUM(J43:J50)</f>
        <v>4373.97</v>
      </c>
      <c r="K51" s="48">
        <f>SUM(K43:K50)</f>
        <v>0</v>
      </c>
      <c r="L51" s="48"/>
      <c r="M51" s="48">
        <f>SUM(M43:M50)</f>
        <v>0</v>
      </c>
      <c r="N51" s="48">
        <f>SUM(N43:N50)</f>
        <v>0.02</v>
      </c>
      <c r="O51" s="48">
        <f>SUM(O43:O50)</f>
        <v>0</v>
      </c>
      <c r="P51" s="43"/>
      <c r="Q51" s="48">
        <f>SUM(Q43:Q50)</f>
        <v>0</v>
      </c>
      <c r="R51" s="48">
        <f>SUM(R43:R50)</f>
        <v>8747.92</v>
      </c>
      <c r="S51" s="48">
        <f>SUM(S43:S50)</f>
        <v>0</v>
      </c>
    </row>
    <row r="52" spans="1:19" ht="13.8" thickTop="1" x14ac:dyDescent="0.25">
      <c r="A52" s="32">
        <f t="shared" si="0"/>
        <v>38</v>
      </c>
      <c r="C52" s="49"/>
      <c r="D52" s="49"/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49"/>
      <c r="P52" s="43"/>
      <c r="Q52" s="49"/>
      <c r="R52" s="49"/>
      <c r="S52" s="49"/>
    </row>
    <row r="53" spans="1:19" x14ac:dyDescent="0.25">
      <c r="A53" s="32">
        <f t="shared" si="0"/>
        <v>39</v>
      </c>
      <c r="C53" s="43"/>
      <c r="D53" s="43"/>
      <c r="E53" s="43"/>
      <c r="F53" s="43"/>
      <c r="G53" s="43"/>
      <c r="H53" s="43"/>
      <c r="I53" s="43"/>
      <c r="J53" s="43"/>
      <c r="K53" s="43"/>
      <c r="L53" s="43"/>
      <c r="M53" s="43"/>
      <c r="N53" s="43"/>
      <c r="O53" s="43"/>
      <c r="P53" s="43"/>
      <c r="Q53" s="43"/>
      <c r="R53" s="43"/>
      <c r="S53" s="43"/>
    </row>
    <row r="54" spans="1:19" x14ac:dyDescent="0.25">
      <c r="A54" s="32">
        <f t="shared" si="0"/>
        <v>40</v>
      </c>
      <c r="C54" s="43"/>
      <c r="D54" s="43"/>
      <c r="E54" s="43"/>
      <c r="F54" s="43"/>
      <c r="G54" s="43"/>
      <c r="H54" s="43"/>
      <c r="I54" s="43"/>
      <c r="J54" s="43"/>
      <c r="K54" s="43"/>
      <c r="L54" s="43"/>
      <c r="P54" s="43"/>
      <c r="Q54" s="43"/>
      <c r="R54" s="43"/>
      <c r="S54" s="43"/>
    </row>
    <row r="55" spans="1:19" x14ac:dyDescent="0.25">
      <c r="A55" s="32">
        <f t="shared" si="0"/>
        <v>41</v>
      </c>
      <c r="B55" s="29" t="s">
        <v>53</v>
      </c>
      <c r="C55" s="43">
        <f>SUM(M55:O55)</f>
        <v>5798053</v>
      </c>
      <c r="D55" s="43">
        <f>SUM(Q55:S55)</f>
        <v>2889456</v>
      </c>
      <c r="E55" s="43"/>
      <c r="F55" s="43"/>
      <c r="G55" s="43">
        <f>ROUND(SUM(C55:F55)/2,0)</f>
        <v>4343755</v>
      </c>
      <c r="H55" s="43"/>
      <c r="I55" s="43"/>
      <c r="J55" s="43">
        <f t="shared" ref="J55" si="12">(N55+R55)/2</f>
        <v>4343754.5</v>
      </c>
      <c r="K55" s="43"/>
      <c r="L55" s="43"/>
      <c r="M55" s="46"/>
      <c r="N55" s="46">
        <v>5798053</v>
      </c>
      <c r="O55" s="46"/>
      <c r="P55" s="43"/>
      <c r="Q55" s="46"/>
      <c r="R55" s="46">
        <v>2889456</v>
      </c>
      <c r="S55" s="46"/>
    </row>
    <row r="56" spans="1:19" x14ac:dyDescent="0.25">
      <c r="A56" s="32">
        <f t="shared" si="0"/>
        <v>42</v>
      </c>
      <c r="B56" s="29" t="s">
        <v>50</v>
      </c>
      <c r="C56" s="46">
        <v>0</v>
      </c>
      <c r="D56" s="46">
        <v>0</v>
      </c>
      <c r="E56" s="43">
        <f>-C56</f>
        <v>0</v>
      </c>
      <c r="F56" s="43">
        <f>-D56</f>
        <v>0</v>
      </c>
      <c r="G56" s="43">
        <f>ROUND(SUM(C56:F56)/2,0)</f>
        <v>0</v>
      </c>
      <c r="H56" s="43"/>
      <c r="I56" s="43"/>
      <c r="J56" s="43"/>
      <c r="K56" s="43"/>
      <c r="L56" s="43"/>
      <c r="M56" s="43"/>
      <c r="N56" s="43"/>
      <c r="O56" s="43"/>
      <c r="P56" s="43"/>
      <c r="Q56" s="43"/>
      <c r="R56" s="43"/>
      <c r="S56" s="43"/>
    </row>
    <row r="57" spans="1:19" x14ac:dyDescent="0.25">
      <c r="A57" s="32">
        <f t="shared" si="0"/>
        <v>43</v>
      </c>
      <c r="C57" s="43"/>
      <c r="D57" s="43"/>
      <c r="E57" s="43"/>
      <c r="F57" s="43"/>
      <c r="G57" s="43"/>
      <c r="H57" s="43"/>
      <c r="I57" s="43"/>
      <c r="J57" s="43"/>
      <c r="K57" s="43"/>
      <c r="L57" s="43"/>
      <c r="M57" s="50"/>
      <c r="N57" s="50"/>
      <c r="O57" s="43"/>
      <c r="P57" s="43"/>
      <c r="Q57" s="50"/>
      <c r="R57" s="50"/>
      <c r="S57" s="43"/>
    </row>
    <row r="58" spans="1:19" ht="13.8" thickBot="1" x14ac:dyDescent="0.3">
      <c r="A58" s="32">
        <f t="shared" si="0"/>
        <v>44</v>
      </c>
      <c r="B58" s="31" t="s">
        <v>42</v>
      </c>
      <c r="C58" s="48">
        <f>SUM(C51:C57)</f>
        <v>12244326.559999999</v>
      </c>
      <c r="D58" s="48">
        <f>SUM(D51:D57)</f>
        <v>5955961.9499999993</v>
      </c>
      <c r="E58" s="48">
        <f>SUM(E51:E57)</f>
        <v>-6446273.54</v>
      </c>
      <c r="F58" s="48">
        <f>SUM(F51:F57)</f>
        <v>-3057758.03</v>
      </c>
      <c r="G58" s="48">
        <f>SUM(G51:G57)</f>
        <v>4348129</v>
      </c>
      <c r="H58" s="48"/>
      <c r="I58" s="48">
        <f>SUM(I51:I57)</f>
        <v>0</v>
      </c>
      <c r="J58" s="48">
        <f>SUM(J51:J57)</f>
        <v>4348128.47</v>
      </c>
      <c r="K58" s="48">
        <f>SUM(K51:K57)</f>
        <v>0</v>
      </c>
      <c r="L58" s="43"/>
      <c r="M58" s="51">
        <f>SUM(M51:M57)</f>
        <v>0</v>
      </c>
      <c r="N58" s="51">
        <f>SUM(N51:N57)</f>
        <v>5798053.0199999996</v>
      </c>
      <c r="O58" s="52">
        <f>SUM(O51:O57)</f>
        <v>0</v>
      </c>
      <c r="P58" s="43"/>
      <c r="Q58" s="51">
        <f>SUM(Q51:Q57)</f>
        <v>0</v>
      </c>
      <c r="R58" s="51">
        <f>SUM(R51:R57)</f>
        <v>2898203.92</v>
      </c>
      <c r="S58" s="52">
        <f>SUM(S51:S57)</f>
        <v>0</v>
      </c>
    </row>
    <row r="59" spans="1:19" ht="13.8" thickTop="1" x14ac:dyDescent="0.25">
      <c r="A59" s="32">
        <f t="shared" si="0"/>
        <v>45</v>
      </c>
      <c r="C59" s="49"/>
      <c r="D59" s="49"/>
      <c r="E59" s="49"/>
      <c r="F59" s="49"/>
      <c r="G59" s="49"/>
      <c r="H59" s="49"/>
      <c r="I59" s="49"/>
      <c r="J59" s="49"/>
      <c r="K59" s="49"/>
      <c r="L59" s="43"/>
      <c r="P59" s="43"/>
      <c r="Q59" s="43"/>
      <c r="R59" s="43"/>
      <c r="S59" s="43"/>
    </row>
    <row r="60" spans="1:19" x14ac:dyDescent="0.25">
      <c r="A60" s="32">
        <f t="shared" si="0"/>
        <v>46</v>
      </c>
      <c r="C60" s="43"/>
      <c r="D60" s="43"/>
      <c r="E60" s="43"/>
      <c r="F60" s="43"/>
      <c r="G60" s="43"/>
      <c r="H60" s="43"/>
      <c r="I60" s="43"/>
      <c r="J60" s="43"/>
      <c r="K60" s="43"/>
      <c r="L60" s="43"/>
      <c r="P60" s="43"/>
      <c r="Q60" s="43"/>
      <c r="R60" s="43"/>
      <c r="S60" s="43"/>
    </row>
    <row r="61" spans="1:19" x14ac:dyDescent="0.25">
      <c r="A61" s="32">
        <f t="shared" si="0"/>
        <v>47</v>
      </c>
      <c r="B61" s="31" t="s">
        <v>43</v>
      </c>
      <c r="C61" s="43"/>
      <c r="D61" s="43"/>
      <c r="E61" s="43"/>
      <c r="F61" s="43"/>
      <c r="G61" s="43"/>
      <c r="H61" s="43"/>
      <c r="I61" s="43"/>
      <c r="J61" s="43"/>
      <c r="K61" s="43"/>
      <c r="L61" s="43"/>
      <c r="P61" s="43"/>
      <c r="Q61" s="43"/>
      <c r="R61" s="43"/>
      <c r="S61" s="43"/>
    </row>
    <row r="62" spans="1:19" x14ac:dyDescent="0.25">
      <c r="A62" s="32">
        <f t="shared" si="0"/>
        <v>48</v>
      </c>
      <c r="C62" s="43"/>
      <c r="D62" s="43"/>
      <c r="E62" s="43"/>
      <c r="F62" s="43"/>
      <c r="G62" s="43"/>
      <c r="H62" s="43"/>
      <c r="I62" s="43"/>
      <c r="J62" s="43"/>
      <c r="K62" s="43"/>
      <c r="L62" s="43"/>
      <c r="P62" s="43"/>
      <c r="Q62" s="43"/>
      <c r="R62" s="43"/>
      <c r="S62" s="43"/>
    </row>
    <row r="63" spans="1:19" x14ac:dyDescent="0.25">
      <c r="A63" s="32">
        <f t="shared" si="0"/>
        <v>49</v>
      </c>
      <c r="B63" s="31" t="s">
        <v>44</v>
      </c>
      <c r="C63" s="43"/>
      <c r="D63" s="43"/>
      <c r="E63" s="43"/>
      <c r="F63" s="43"/>
      <c r="G63" s="43"/>
      <c r="H63" s="43"/>
      <c r="I63" s="43"/>
      <c r="J63" s="43"/>
      <c r="K63" s="43"/>
      <c r="L63" s="43"/>
      <c r="M63" s="43"/>
      <c r="N63" s="43"/>
      <c r="O63" s="43"/>
      <c r="P63" s="43"/>
      <c r="Q63" s="43"/>
      <c r="R63" s="43"/>
      <c r="S63" s="43"/>
    </row>
    <row r="64" spans="1:19" x14ac:dyDescent="0.25">
      <c r="A64" s="32">
        <f t="shared" si="0"/>
        <v>50</v>
      </c>
      <c r="C64" s="43"/>
      <c r="D64" s="53"/>
      <c r="E64" s="53"/>
      <c r="F64" s="53"/>
      <c r="G64" s="53"/>
      <c r="H64" s="53"/>
      <c r="I64" s="53"/>
      <c r="J64" s="53"/>
      <c r="K64" s="53"/>
      <c r="L64" s="53"/>
      <c r="M64" s="43"/>
      <c r="N64" s="43"/>
      <c r="O64" s="43"/>
      <c r="P64" s="43"/>
      <c r="Q64" s="43"/>
      <c r="R64" s="43"/>
      <c r="S64" s="43"/>
    </row>
    <row r="65" spans="1:19" x14ac:dyDescent="0.25">
      <c r="A65" s="32">
        <f t="shared" si="0"/>
        <v>51</v>
      </c>
      <c r="B65" s="31"/>
      <c r="C65" s="43"/>
      <c r="D65" s="53"/>
      <c r="E65" s="53"/>
      <c r="F65" s="53"/>
      <c r="G65" s="53"/>
      <c r="H65" s="53"/>
      <c r="I65" s="53"/>
      <c r="J65" s="53"/>
      <c r="K65" s="53"/>
      <c r="L65" s="53"/>
      <c r="M65" s="43"/>
      <c r="N65" s="43"/>
      <c r="O65" s="43"/>
      <c r="P65" s="43"/>
      <c r="Q65" s="43"/>
      <c r="R65" s="43"/>
      <c r="S65" s="43"/>
    </row>
    <row r="66" spans="1:19" x14ac:dyDescent="0.25">
      <c r="A66" s="32">
        <f t="shared" si="0"/>
        <v>52</v>
      </c>
      <c r="B66" s="31"/>
      <c r="C66" s="43"/>
      <c r="D66" s="43"/>
      <c r="E66" s="43"/>
      <c r="F66" s="43"/>
      <c r="G66" s="43"/>
      <c r="H66" s="43"/>
      <c r="I66" s="43"/>
      <c r="J66" s="43"/>
      <c r="K66" s="43"/>
      <c r="L66" s="43"/>
      <c r="M66" s="43"/>
      <c r="N66" s="43"/>
      <c r="O66" s="43"/>
      <c r="P66" s="43"/>
      <c r="Q66" s="43"/>
      <c r="R66" s="43"/>
      <c r="S66" s="43"/>
    </row>
    <row r="67" spans="1:19" x14ac:dyDescent="0.25">
      <c r="A67" s="32">
        <f t="shared" si="0"/>
        <v>53</v>
      </c>
      <c r="C67" s="43"/>
      <c r="D67" s="43"/>
      <c r="E67" s="43"/>
      <c r="F67" s="43"/>
      <c r="G67" s="43"/>
      <c r="H67" s="43"/>
      <c r="I67" s="43"/>
      <c r="J67" s="43"/>
      <c r="K67" s="43"/>
      <c r="L67" s="43"/>
      <c r="M67" s="43"/>
      <c r="N67" s="43"/>
      <c r="O67" s="43"/>
      <c r="P67" s="43"/>
      <c r="Q67" s="43"/>
      <c r="R67" s="43"/>
      <c r="S67" s="43"/>
    </row>
    <row r="68" spans="1:19" x14ac:dyDescent="0.25">
      <c r="A68" s="32">
        <f t="shared" si="0"/>
        <v>54</v>
      </c>
      <c r="B68" s="29" t="s">
        <v>45</v>
      </c>
      <c r="C68" s="43"/>
      <c r="D68" s="43"/>
      <c r="E68" s="43"/>
      <c r="F68" s="43"/>
      <c r="G68" s="43"/>
      <c r="H68" s="43"/>
      <c r="I68" s="43"/>
      <c r="J68" s="43"/>
      <c r="K68" s="43"/>
      <c r="L68" s="43"/>
      <c r="M68" s="43"/>
      <c r="N68" s="43"/>
      <c r="O68" s="43"/>
      <c r="P68" s="43"/>
      <c r="Q68" s="43"/>
      <c r="R68" s="43"/>
      <c r="S68" s="43"/>
    </row>
    <row r="69" spans="1:19" x14ac:dyDescent="0.25">
      <c r="A69" s="32">
        <f t="shared" si="0"/>
        <v>55</v>
      </c>
      <c r="B69" s="29" t="s">
        <v>46</v>
      </c>
      <c r="C69" s="43"/>
      <c r="D69" s="43"/>
      <c r="E69" s="43"/>
      <c r="F69" s="43"/>
      <c r="G69" s="43"/>
      <c r="H69" s="43"/>
      <c r="I69" s="43"/>
      <c r="J69" s="43"/>
      <c r="K69" s="43"/>
      <c r="L69" s="43"/>
      <c r="M69" s="43"/>
      <c r="N69" s="43"/>
      <c r="O69" s="43"/>
      <c r="P69" s="43"/>
      <c r="Q69" s="43"/>
      <c r="R69" s="43"/>
      <c r="S69" s="43"/>
    </row>
    <row r="70" spans="1:19" x14ac:dyDescent="0.25">
      <c r="A70" s="32">
        <f t="shared" si="0"/>
        <v>56</v>
      </c>
      <c r="B70" s="31" t="s">
        <v>47</v>
      </c>
      <c r="C70" s="43"/>
      <c r="D70" s="43"/>
      <c r="E70" s="43"/>
      <c r="F70" s="43"/>
      <c r="G70" s="43">
        <f>ROUND(SUM(C70:F70)/2,0)</f>
        <v>0</v>
      </c>
      <c r="H70" s="43"/>
      <c r="I70" s="43"/>
      <c r="J70" s="43">
        <f t="shared" ref="J70" si="13">(N70+R70)/2</f>
        <v>0</v>
      </c>
      <c r="K70" s="43"/>
      <c r="L70" s="43"/>
      <c r="M70" s="46"/>
      <c r="N70" s="46">
        <v>0</v>
      </c>
      <c r="O70" s="46"/>
      <c r="P70" s="43"/>
      <c r="Q70" s="46"/>
      <c r="R70" s="46">
        <v>0</v>
      </c>
      <c r="S70" s="46"/>
    </row>
    <row r="71" spans="1:19" x14ac:dyDescent="0.25">
      <c r="A71" s="32">
        <f t="shared" si="0"/>
        <v>57</v>
      </c>
      <c r="B71" s="31"/>
      <c r="C71" s="43"/>
      <c r="D71" s="43"/>
      <c r="E71" s="43"/>
      <c r="F71" s="43"/>
      <c r="G71" s="43"/>
      <c r="H71" s="43"/>
      <c r="I71" s="43"/>
      <c r="J71" s="43"/>
      <c r="K71" s="43"/>
      <c r="L71" s="43"/>
      <c r="M71" s="43"/>
      <c r="N71" s="43"/>
      <c r="O71" s="43"/>
      <c r="P71" s="43"/>
      <c r="Q71" s="43"/>
      <c r="R71" s="43"/>
      <c r="S71" s="43"/>
    </row>
    <row r="72" spans="1:19" x14ac:dyDescent="0.25">
      <c r="A72" s="32">
        <f t="shared" si="0"/>
        <v>58</v>
      </c>
      <c r="B72" s="31"/>
      <c r="C72" s="43"/>
      <c r="D72" s="43"/>
      <c r="E72" s="43"/>
      <c r="F72" s="43"/>
      <c r="G72" s="43"/>
      <c r="H72" s="43"/>
      <c r="I72" s="43"/>
      <c r="J72" s="43"/>
      <c r="K72" s="43"/>
      <c r="L72" s="43"/>
      <c r="M72" s="43"/>
      <c r="N72" s="43"/>
      <c r="O72" s="43"/>
      <c r="P72" s="43"/>
      <c r="Q72" s="43"/>
      <c r="R72" s="43"/>
      <c r="S72" s="43"/>
    </row>
    <row r="73" spans="1:19" ht="13.8" thickBot="1" x14ac:dyDescent="0.3">
      <c r="A73" s="32">
        <f t="shared" si="0"/>
        <v>59</v>
      </c>
      <c r="B73" s="29" t="s">
        <v>48</v>
      </c>
      <c r="C73" s="48">
        <f>SUM(C70:C72)</f>
        <v>0</v>
      </c>
      <c r="D73" s="48">
        <f>SUM(D70:D72)</f>
        <v>0</v>
      </c>
      <c r="E73" s="48">
        <f>SUM(E70:E72)</f>
        <v>0</v>
      </c>
      <c r="F73" s="48">
        <f>SUM(F70:F72)</f>
        <v>0</v>
      </c>
      <c r="G73" s="48">
        <f>SUM(G70:G72)</f>
        <v>0</v>
      </c>
      <c r="H73" s="48"/>
      <c r="I73" s="48">
        <f>SUM(I70:I72)</f>
        <v>0</v>
      </c>
      <c r="J73" s="48">
        <f>SUM(J70:J72)</f>
        <v>0</v>
      </c>
      <c r="K73" s="48">
        <f>SUM(K70:K72)</f>
        <v>0</v>
      </c>
      <c r="L73" s="48"/>
      <c r="M73" s="48">
        <f>SUM(M70:M72)</f>
        <v>0</v>
      </c>
      <c r="N73" s="48">
        <f>SUM(N70:N72)</f>
        <v>0</v>
      </c>
      <c r="O73" s="48">
        <f>SUM(O70:O72)</f>
        <v>0</v>
      </c>
      <c r="P73" s="43"/>
      <c r="Q73" s="48">
        <f>SUM(Q70:Q72)</f>
        <v>0</v>
      </c>
      <c r="R73" s="48">
        <f>SUM(R70:R72)</f>
        <v>0</v>
      </c>
      <c r="S73" s="48">
        <f>SUM(S70:S72)</f>
        <v>0</v>
      </c>
    </row>
    <row r="74" spans="1:19" ht="13.8" thickTop="1" x14ac:dyDescent="0.25">
      <c r="A74" s="32"/>
      <c r="C74" s="49"/>
      <c r="D74" s="49"/>
      <c r="E74" s="49"/>
      <c r="F74" s="49"/>
      <c r="G74" s="49"/>
      <c r="H74" s="49"/>
      <c r="I74" s="49"/>
      <c r="J74" s="49"/>
      <c r="K74" s="49"/>
      <c r="L74" s="49"/>
      <c r="M74" s="49"/>
      <c r="N74" s="49"/>
      <c r="O74" s="49"/>
      <c r="P74" s="43"/>
      <c r="Q74" s="49"/>
      <c r="R74" s="49"/>
      <c r="S74" s="49"/>
    </row>
    <row r="75" spans="1:19" x14ac:dyDescent="0.25">
      <c r="A75" s="32"/>
      <c r="C75" s="43"/>
      <c r="D75" s="43"/>
      <c r="E75" s="43"/>
      <c r="F75" s="43"/>
      <c r="G75" s="43"/>
      <c r="H75" s="43"/>
      <c r="I75" s="43"/>
      <c r="J75" s="43"/>
      <c r="K75" s="43"/>
      <c r="L75" s="43"/>
      <c r="M75" s="43"/>
      <c r="N75" s="43"/>
      <c r="O75" s="43"/>
      <c r="P75" s="43"/>
      <c r="Q75" s="43"/>
      <c r="R75" s="43"/>
      <c r="S75" s="43"/>
    </row>
  </sheetData>
  <pageMargins left="0.75" right="0.25" top="0.5" bottom="0.5" header="0.25" footer="0.25"/>
  <pageSetup scale="46" orientation="landscape" r:id="rId1"/>
  <headerFooter alignWithMargins="0">
    <oddHeader>&amp;RSTATEMENT AF
PAGE &amp;P OF &amp;N</oddHeader>
  </headerFooter>
  <rowBreaks count="1" manualBreakCount="1">
    <brk id="39" max="18" man="1"/>
  </row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T29"/>
  <sheetViews>
    <sheetView showOutlineSymbols="0" zoomScaleNormal="100" workbookViewId="0">
      <pane xSplit="2" ySplit="13" topLeftCell="C14" activePane="bottomRight" state="frozen"/>
      <selection pane="topRight" activeCell="C1" sqref="C1"/>
      <selection pane="bottomLeft" activeCell="A14" sqref="A14"/>
      <selection pane="bottomRight" activeCell="B31" sqref="B31"/>
    </sheetView>
  </sheetViews>
  <sheetFormatPr defaultColWidth="12.6640625" defaultRowHeight="13.2" x14ac:dyDescent="0.25"/>
  <cols>
    <col min="1" max="1" width="4.6640625" style="26" customWidth="1"/>
    <col min="2" max="2" width="54.6640625" style="28" customWidth="1"/>
    <col min="3" max="7" width="15.6640625" style="28" customWidth="1"/>
    <col min="8" max="8" width="2.6640625" style="28" customWidth="1"/>
    <col min="9" max="11" width="15.6640625" style="28" customWidth="1"/>
    <col min="12" max="12" width="2.6640625" style="28" customWidth="1"/>
    <col min="13" max="15" width="15.6640625" style="28" customWidth="1"/>
    <col min="16" max="16" width="2.6640625" style="28" customWidth="1"/>
    <col min="17" max="19" width="15.6640625" style="28" customWidth="1"/>
    <col min="20" max="20" width="17.6640625" style="28" bestFit="1" customWidth="1"/>
    <col min="21" max="16384" width="12.6640625" style="28"/>
  </cols>
  <sheetData>
    <row r="1" spans="1:20" x14ac:dyDescent="0.25">
      <c r="B1" s="27" t="s">
        <v>82</v>
      </c>
      <c r="G1" s="29"/>
      <c r="H1" s="29"/>
      <c r="I1" s="29"/>
      <c r="J1" s="29"/>
      <c r="K1" s="29"/>
      <c r="L1" s="29"/>
      <c r="T1" s="30"/>
    </row>
    <row r="2" spans="1:20" x14ac:dyDescent="0.25">
      <c r="B2" s="27" t="s">
        <v>67</v>
      </c>
      <c r="G2" s="31"/>
      <c r="H2" s="31"/>
      <c r="I2" s="31"/>
      <c r="J2" s="31"/>
      <c r="K2" s="31"/>
      <c r="L2" s="31"/>
      <c r="T2" s="31"/>
    </row>
    <row r="3" spans="1:20" x14ac:dyDescent="0.25">
      <c r="B3" s="27" t="s">
        <v>61</v>
      </c>
    </row>
    <row r="4" spans="1:20" x14ac:dyDescent="0.25">
      <c r="B4" s="32"/>
    </row>
    <row r="5" spans="1:20" x14ac:dyDescent="0.25">
      <c r="B5" s="33"/>
    </row>
    <row r="6" spans="1:20" x14ac:dyDescent="0.25">
      <c r="G6" s="34" t="s">
        <v>68</v>
      </c>
      <c r="H6" s="34"/>
      <c r="I6" s="34"/>
      <c r="J6" s="34"/>
      <c r="K6" s="34"/>
      <c r="L6" s="34"/>
    </row>
    <row r="8" spans="1:20" x14ac:dyDescent="0.25">
      <c r="B8" s="35" t="s">
        <v>2</v>
      </c>
      <c r="C8" s="35" t="s">
        <v>3</v>
      </c>
      <c r="D8" s="35" t="s">
        <v>4</v>
      </c>
      <c r="E8" s="35" t="s">
        <v>5</v>
      </c>
      <c r="F8" s="35" t="s">
        <v>6</v>
      </c>
      <c r="G8" s="35" t="s">
        <v>7</v>
      </c>
      <c r="H8" s="35"/>
      <c r="I8" s="35" t="s">
        <v>8</v>
      </c>
      <c r="J8" s="35" t="s">
        <v>9</v>
      </c>
      <c r="K8" s="35" t="s">
        <v>10</v>
      </c>
      <c r="L8" s="35"/>
      <c r="M8" s="35" t="s">
        <v>11</v>
      </c>
      <c r="N8" s="35" t="s">
        <v>12</v>
      </c>
      <c r="O8" s="35" t="s">
        <v>13</v>
      </c>
      <c r="Q8" s="35" t="s">
        <v>14</v>
      </c>
      <c r="R8" s="35" t="s">
        <v>15</v>
      </c>
      <c r="S8" s="35" t="s">
        <v>16</v>
      </c>
    </row>
    <row r="10" spans="1:20" x14ac:dyDescent="0.25">
      <c r="C10" s="36" t="s">
        <v>17</v>
      </c>
      <c r="D10" s="36"/>
      <c r="E10" s="37" t="s">
        <v>18</v>
      </c>
      <c r="F10" s="36"/>
      <c r="G10" s="38" t="s">
        <v>19</v>
      </c>
      <c r="H10" s="38"/>
      <c r="I10" s="39" t="s">
        <v>20</v>
      </c>
      <c r="J10" s="36"/>
      <c r="K10" s="36"/>
      <c r="L10" s="38"/>
      <c r="M10" s="39" t="s">
        <v>63</v>
      </c>
      <c r="N10" s="36"/>
      <c r="O10" s="36"/>
      <c r="Q10" s="36" t="s">
        <v>60</v>
      </c>
      <c r="R10" s="36"/>
      <c r="S10" s="36"/>
    </row>
    <row r="11" spans="1:20" x14ac:dyDescent="0.25">
      <c r="C11" s="40"/>
      <c r="D11" s="40"/>
      <c r="G11" s="38" t="s">
        <v>21</v>
      </c>
      <c r="H11" s="38"/>
      <c r="I11" s="40"/>
      <c r="J11" s="40"/>
      <c r="K11" s="40"/>
      <c r="L11" s="38"/>
      <c r="M11" s="40"/>
      <c r="N11" s="40"/>
      <c r="O11" s="40"/>
      <c r="Q11" s="40"/>
      <c r="R11" s="40"/>
      <c r="S11" s="40"/>
    </row>
    <row r="12" spans="1:20" x14ac:dyDescent="0.25">
      <c r="C12" s="38" t="s">
        <v>22</v>
      </c>
      <c r="D12" s="38" t="s">
        <v>22</v>
      </c>
      <c r="E12" s="38" t="s">
        <v>22</v>
      </c>
      <c r="F12" s="38" t="s">
        <v>22</v>
      </c>
      <c r="G12" s="38" t="s">
        <v>23</v>
      </c>
      <c r="H12" s="38"/>
      <c r="L12" s="38"/>
    </row>
    <row r="13" spans="1:20" x14ac:dyDescent="0.25">
      <c r="B13" s="35" t="s">
        <v>24</v>
      </c>
      <c r="C13" s="35" t="s">
        <v>62</v>
      </c>
      <c r="D13" s="35" t="s">
        <v>59</v>
      </c>
      <c r="E13" s="35" t="str">
        <f>C13</f>
        <v>OF 12-31-15</v>
      </c>
      <c r="F13" s="35" t="str">
        <f>D13</f>
        <v>OF 12-31-14</v>
      </c>
      <c r="G13" s="35" t="s">
        <v>25</v>
      </c>
      <c r="H13" s="35"/>
      <c r="I13" s="35"/>
      <c r="J13" s="35" t="s">
        <v>26</v>
      </c>
      <c r="K13" s="35"/>
      <c r="L13" s="35"/>
      <c r="M13" s="35"/>
      <c r="N13" s="35" t="s">
        <v>26</v>
      </c>
      <c r="O13" s="35"/>
      <c r="Q13" s="35"/>
      <c r="R13" s="35" t="s">
        <v>26</v>
      </c>
      <c r="S13" s="35"/>
    </row>
    <row r="15" spans="1:20" x14ac:dyDescent="0.25">
      <c r="A15" s="41">
        <v>1</v>
      </c>
      <c r="B15" s="42" t="s">
        <v>69</v>
      </c>
      <c r="C15" s="43"/>
      <c r="D15" s="43"/>
      <c r="E15" s="43"/>
      <c r="F15" s="44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3"/>
    </row>
    <row r="16" spans="1:20" x14ac:dyDescent="0.25">
      <c r="A16" s="41">
        <f t="shared" ref="A16:A28" si="0">A15+1</f>
        <v>2</v>
      </c>
      <c r="B16" s="43"/>
      <c r="C16" s="43"/>
      <c r="D16" s="43"/>
      <c r="E16" s="43"/>
      <c r="F16" s="43"/>
      <c r="G16" s="43"/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43"/>
    </row>
    <row r="17" spans="1:20" x14ac:dyDescent="0.25">
      <c r="A17" s="41">
        <f t="shared" si="0"/>
        <v>3</v>
      </c>
      <c r="B17" s="29" t="s">
        <v>70</v>
      </c>
      <c r="C17" s="43">
        <f>SUM(M17:O17)</f>
        <v>520</v>
      </c>
      <c r="D17" s="43">
        <f>SUM(Q17:S17)</f>
        <v>282</v>
      </c>
      <c r="E17" s="43"/>
      <c r="F17" s="43"/>
      <c r="G17" s="43">
        <f>ROUND(SUM(C17:F17)/2,0)</f>
        <v>401</v>
      </c>
      <c r="H17" s="43"/>
      <c r="I17" s="43"/>
      <c r="J17" s="43">
        <f>ROUND((+N17+R17)/2,0)</f>
        <v>401</v>
      </c>
      <c r="K17" s="43"/>
      <c r="L17" s="43"/>
      <c r="M17" s="43"/>
      <c r="N17" s="45">
        <f>238+282</f>
        <v>520</v>
      </c>
      <c r="O17" s="43"/>
      <c r="P17" s="43"/>
      <c r="Q17" s="43"/>
      <c r="R17" s="45">
        <v>282</v>
      </c>
      <c r="S17" s="43"/>
      <c r="T17" s="43"/>
    </row>
    <row r="18" spans="1:20" x14ac:dyDescent="0.25">
      <c r="A18" s="41">
        <f t="shared" si="0"/>
        <v>4</v>
      </c>
      <c r="B18" s="42" t="s">
        <v>71</v>
      </c>
      <c r="C18" s="43">
        <f>SUM(M18:O18)</f>
        <v>0</v>
      </c>
      <c r="D18" s="43">
        <f>SUM(Q18:S18)</f>
        <v>2826024</v>
      </c>
      <c r="E18" s="43"/>
      <c r="F18" s="43"/>
      <c r="G18" s="43">
        <f>ROUND(SUM(C18:F18)/2,0)</f>
        <v>1413012</v>
      </c>
      <c r="H18" s="43"/>
      <c r="I18" s="43"/>
      <c r="J18" s="43">
        <f>ROUND((+N18+R18)/2,0)</f>
        <v>1413012</v>
      </c>
      <c r="K18" s="43"/>
      <c r="L18" s="43"/>
      <c r="M18" s="43"/>
      <c r="N18" s="45">
        <v>0</v>
      </c>
      <c r="O18" s="43"/>
      <c r="P18" s="43"/>
      <c r="Q18" s="43"/>
      <c r="R18" s="45">
        <v>2826024</v>
      </c>
      <c r="S18" s="43"/>
      <c r="T18" s="43"/>
    </row>
    <row r="19" spans="1:20" x14ac:dyDescent="0.25">
      <c r="A19" s="41">
        <f t="shared" si="0"/>
        <v>5</v>
      </c>
      <c r="B19" s="42" t="s">
        <v>72</v>
      </c>
      <c r="C19" s="43">
        <f>SUM(M19:O19)</f>
        <v>0</v>
      </c>
      <c r="D19" s="43">
        <f>SUM(Q19:S19)</f>
        <v>0</v>
      </c>
      <c r="E19" s="43"/>
      <c r="F19" s="43"/>
      <c r="G19" s="43">
        <f>ROUND(SUM(C19:F19)/2,0)</f>
        <v>0</v>
      </c>
      <c r="H19" s="43"/>
      <c r="I19" s="43"/>
      <c r="J19" s="43">
        <f>ROUND((+N19+R19)/2,0)</f>
        <v>0</v>
      </c>
      <c r="K19" s="43"/>
      <c r="L19" s="43"/>
      <c r="M19" s="43"/>
      <c r="N19" s="45">
        <v>0</v>
      </c>
      <c r="O19" s="43"/>
      <c r="P19" s="43"/>
      <c r="Q19" s="43"/>
      <c r="R19" s="45">
        <v>0</v>
      </c>
      <c r="S19" s="43"/>
      <c r="T19" s="43"/>
    </row>
    <row r="20" spans="1:20" x14ac:dyDescent="0.25">
      <c r="A20" s="41">
        <f t="shared" si="0"/>
        <v>6</v>
      </c>
      <c r="B20" s="42" t="s">
        <v>53</v>
      </c>
      <c r="C20" s="43">
        <f>SUM(M20:O20)</f>
        <v>2029318.55</v>
      </c>
      <c r="D20" s="43">
        <f>SUM(Q20:S20)</f>
        <v>1011310</v>
      </c>
      <c r="E20" s="43"/>
      <c r="F20" s="43"/>
      <c r="G20" s="43">
        <f>ROUND(SUM(C20:F20)/2,0)</f>
        <v>1520314</v>
      </c>
      <c r="H20" s="43"/>
      <c r="I20" s="43"/>
      <c r="J20" s="43">
        <f>ROUND((+N20+R20)/2,0)</f>
        <v>1520314</v>
      </c>
      <c r="K20" s="43"/>
      <c r="L20" s="43"/>
      <c r="M20" s="43"/>
      <c r="N20" s="45">
        <v>2029318.55</v>
      </c>
      <c r="O20" s="43"/>
      <c r="P20" s="43"/>
      <c r="Q20" s="43"/>
      <c r="R20" s="45">
        <v>1011310</v>
      </c>
      <c r="S20" s="43"/>
      <c r="T20" s="43"/>
    </row>
    <row r="21" spans="1:20" x14ac:dyDescent="0.25">
      <c r="A21" s="41">
        <f t="shared" si="0"/>
        <v>7</v>
      </c>
      <c r="B21" s="43" t="s">
        <v>29</v>
      </c>
      <c r="C21" s="46">
        <v>441.12</v>
      </c>
      <c r="D21" s="46">
        <v>1224</v>
      </c>
      <c r="E21" s="43">
        <f t="shared" ref="E21:F26" si="1">-C21</f>
        <v>-441.12</v>
      </c>
      <c r="F21" s="43">
        <f t="shared" si="1"/>
        <v>-1224</v>
      </c>
      <c r="G21" s="43">
        <f t="shared" ref="G21:G26" si="2">ROUND(SUM(C21:F21)/2,0)</f>
        <v>0</v>
      </c>
      <c r="H21" s="43"/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43"/>
      <c r="T21" s="43"/>
    </row>
    <row r="22" spans="1:20" x14ac:dyDescent="0.25">
      <c r="A22" s="41">
        <f t="shared" si="0"/>
        <v>8</v>
      </c>
      <c r="B22" s="43" t="s">
        <v>75</v>
      </c>
      <c r="C22" s="46">
        <v>0</v>
      </c>
      <c r="D22" s="46">
        <v>0</v>
      </c>
      <c r="E22" s="43">
        <f t="shared" si="1"/>
        <v>0</v>
      </c>
      <c r="F22" s="43">
        <f t="shared" si="1"/>
        <v>0</v>
      </c>
      <c r="G22" s="43">
        <f t="shared" si="2"/>
        <v>0</v>
      </c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</row>
    <row r="23" spans="1:20" x14ac:dyDescent="0.25">
      <c r="A23" s="41">
        <f t="shared" si="0"/>
        <v>9</v>
      </c>
      <c r="B23" s="43" t="s">
        <v>76</v>
      </c>
      <c r="C23" s="46">
        <v>0</v>
      </c>
      <c r="D23" s="46">
        <v>0</v>
      </c>
      <c r="E23" s="43">
        <f t="shared" si="1"/>
        <v>0</v>
      </c>
      <c r="F23" s="43">
        <f t="shared" si="1"/>
        <v>0</v>
      </c>
      <c r="G23" s="43">
        <f t="shared" si="2"/>
        <v>0</v>
      </c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</row>
    <row r="24" spans="1:20" x14ac:dyDescent="0.25">
      <c r="A24" s="41">
        <f t="shared" si="0"/>
        <v>10</v>
      </c>
      <c r="B24" s="43" t="s">
        <v>77</v>
      </c>
      <c r="C24" s="46">
        <v>0</v>
      </c>
      <c r="D24" s="46">
        <v>0</v>
      </c>
      <c r="E24" s="43">
        <f t="shared" si="1"/>
        <v>0</v>
      </c>
      <c r="F24" s="43">
        <f t="shared" si="1"/>
        <v>0</v>
      </c>
      <c r="G24" s="43">
        <f t="shared" si="2"/>
        <v>0</v>
      </c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</row>
    <row r="25" spans="1:20" x14ac:dyDescent="0.25">
      <c r="A25" s="41">
        <f t="shared" si="0"/>
        <v>11</v>
      </c>
      <c r="B25" s="42" t="s">
        <v>78</v>
      </c>
      <c r="C25" s="46">
        <v>0</v>
      </c>
      <c r="D25" s="46">
        <v>0</v>
      </c>
      <c r="E25" s="43">
        <f t="shared" si="1"/>
        <v>0</v>
      </c>
      <c r="F25" s="43">
        <f t="shared" si="1"/>
        <v>0</v>
      </c>
      <c r="G25" s="43">
        <f t="shared" si="2"/>
        <v>0</v>
      </c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</row>
    <row r="26" spans="1:20" x14ac:dyDescent="0.25">
      <c r="A26" s="41">
        <f t="shared" si="0"/>
        <v>12</v>
      </c>
      <c r="B26" s="42" t="s">
        <v>79</v>
      </c>
      <c r="C26" s="46">
        <v>0</v>
      </c>
      <c r="D26" s="46">
        <v>0</v>
      </c>
      <c r="E26" s="43">
        <f t="shared" si="1"/>
        <v>0</v>
      </c>
      <c r="F26" s="43">
        <f t="shared" si="1"/>
        <v>0</v>
      </c>
      <c r="G26" s="43">
        <f t="shared" si="2"/>
        <v>0</v>
      </c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</row>
    <row r="27" spans="1:20" x14ac:dyDescent="0.25">
      <c r="A27" s="41">
        <f t="shared" si="0"/>
        <v>13</v>
      </c>
      <c r="B27" s="43"/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</row>
    <row r="28" spans="1:20" ht="13.8" thickBot="1" x14ac:dyDescent="0.3">
      <c r="A28" s="41">
        <f t="shared" si="0"/>
        <v>14</v>
      </c>
      <c r="B28" s="42" t="s">
        <v>81</v>
      </c>
      <c r="C28" s="47">
        <f t="shared" ref="C28:K28" si="3">SUM(C17:C27)</f>
        <v>2030279.6700000002</v>
      </c>
      <c r="D28" s="47">
        <f t="shared" si="3"/>
        <v>3838840</v>
      </c>
      <c r="E28" s="47">
        <f t="shared" si="3"/>
        <v>-441.12</v>
      </c>
      <c r="F28" s="47">
        <f t="shared" si="3"/>
        <v>-1224</v>
      </c>
      <c r="G28" s="47">
        <f t="shared" si="3"/>
        <v>2933727</v>
      </c>
      <c r="H28" s="43"/>
      <c r="I28" s="47">
        <f t="shared" si="3"/>
        <v>0</v>
      </c>
      <c r="J28" s="47">
        <f t="shared" si="3"/>
        <v>2933727</v>
      </c>
      <c r="K28" s="47">
        <f t="shared" si="3"/>
        <v>0</v>
      </c>
      <c r="L28" s="43"/>
      <c r="M28" s="47">
        <f>SUM(M17:M27)</f>
        <v>0</v>
      </c>
      <c r="N28" s="47">
        <f>SUM(N17:N27)</f>
        <v>2029838.55</v>
      </c>
      <c r="O28" s="47">
        <f>SUM(O17:O27)</f>
        <v>0</v>
      </c>
      <c r="P28" s="43"/>
      <c r="Q28" s="47">
        <f>SUM(Q17:Q27)</f>
        <v>0</v>
      </c>
      <c r="R28" s="47">
        <f>SUM(R17:R27)</f>
        <v>3837616</v>
      </c>
      <c r="S28" s="47">
        <f>SUM(S17:S27)</f>
        <v>0</v>
      </c>
      <c r="T28" s="43"/>
    </row>
    <row r="29" spans="1:20" ht="13.8" thickTop="1" x14ac:dyDescent="0.25"/>
  </sheetData>
  <pageMargins left="0.5" right="0.25" top="0.75" bottom="0.5" header="0.25" footer="0"/>
  <pageSetup scale="37" fitToHeight="0" orientation="landscape" r:id="rId1"/>
  <headerFooter alignWithMargins="0">
    <oddHeader>&amp;RSTATEMENT AG-3
PAGE &amp;P OF &amp;N</oddHeader>
  </headerFooter>
  <colBreaks count="3" manualBreakCount="3">
    <brk id="7" min="14" max="78" man="1"/>
    <brk id="12" min="14" max="78" man="1"/>
    <brk id="15" min="14" max="78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S71"/>
  <sheetViews>
    <sheetView showOutlineSymbols="0" zoomScaleNormal="100" workbookViewId="0">
      <pane xSplit="2" ySplit="13" topLeftCell="C14" activePane="bottomRight" state="frozen"/>
      <selection pane="topRight" activeCell="C1" sqref="C1"/>
      <selection pane="bottomLeft" activeCell="A14" sqref="A14"/>
      <selection pane="bottomRight" activeCell="C14" sqref="C14"/>
    </sheetView>
  </sheetViews>
  <sheetFormatPr defaultColWidth="12.6640625" defaultRowHeight="13.2" x14ac:dyDescent="0.25"/>
  <cols>
    <col min="1" max="1" width="4.6640625" style="26" customWidth="1"/>
    <col min="2" max="2" width="54.6640625" style="28" customWidth="1"/>
    <col min="3" max="7" width="15.6640625" style="28" customWidth="1"/>
    <col min="8" max="8" width="2.6640625" style="28" customWidth="1"/>
    <col min="9" max="11" width="15.6640625" style="28" customWidth="1"/>
    <col min="12" max="12" width="2.6640625" style="28" customWidth="1"/>
    <col min="13" max="15" width="15.6640625" style="28" customWidth="1"/>
    <col min="16" max="16" width="2.6640625" style="28" customWidth="1"/>
    <col min="17" max="19" width="15.6640625" style="28" customWidth="1"/>
    <col min="20" max="16384" width="12.6640625" style="28"/>
  </cols>
  <sheetData>
    <row r="1" spans="1:19" x14ac:dyDescent="0.25">
      <c r="B1" s="27" t="s">
        <v>86</v>
      </c>
      <c r="G1" s="31"/>
      <c r="H1" s="31"/>
      <c r="I1" s="31"/>
      <c r="J1" s="31"/>
      <c r="K1" s="31"/>
      <c r="L1" s="31"/>
      <c r="S1" s="31"/>
    </row>
    <row r="2" spans="1:19" x14ac:dyDescent="0.25">
      <c r="B2" s="27" t="s">
        <v>0</v>
      </c>
      <c r="G2" s="31"/>
      <c r="H2" s="31"/>
      <c r="I2" s="31"/>
      <c r="J2" s="31"/>
      <c r="K2" s="31"/>
      <c r="L2" s="31"/>
      <c r="S2" s="29"/>
    </row>
    <row r="3" spans="1:19" x14ac:dyDescent="0.25">
      <c r="B3" s="27" t="s">
        <v>61</v>
      </c>
    </row>
    <row r="4" spans="1:19" x14ac:dyDescent="0.25">
      <c r="G4" s="34" t="s">
        <v>1</v>
      </c>
      <c r="H4" s="34"/>
      <c r="I4" s="34"/>
      <c r="J4" s="34"/>
      <c r="K4" s="34"/>
      <c r="L4" s="34"/>
    </row>
    <row r="5" spans="1:19" x14ac:dyDescent="0.25">
      <c r="B5" s="33"/>
    </row>
    <row r="8" spans="1:19" x14ac:dyDescent="0.25">
      <c r="B8" s="35" t="s">
        <v>2</v>
      </c>
      <c r="C8" s="35" t="s">
        <v>3</v>
      </c>
      <c r="D8" s="35" t="s">
        <v>4</v>
      </c>
      <c r="E8" s="35" t="s">
        <v>5</v>
      </c>
      <c r="F8" s="35" t="s">
        <v>6</v>
      </c>
      <c r="G8" s="35" t="s">
        <v>7</v>
      </c>
      <c r="H8" s="35"/>
      <c r="I8" s="35" t="s">
        <v>8</v>
      </c>
      <c r="J8" s="35" t="s">
        <v>9</v>
      </c>
      <c r="K8" s="35" t="s">
        <v>10</v>
      </c>
      <c r="L8" s="35"/>
      <c r="M8" s="35" t="s">
        <v>11</v>
      </c>
      <c r="N8" s="35" t="s">
        <v>12</v>
      </c>
      <c r="O8" s="35" t="s">
        <v>13</v>
      </c>
      <c r="Q8" s="35" t="s">
        <v>14</v>
      </c>
      <c r="R8" s="35" t="s">
        <v>15</v>
      </c>
      <c r="S8" s="35" t="s">
        <v>16</v>
      </c>
    </row>
    <row r="10" spans="1:19" x14ac:dyDescent="0.25">
      <c r="C10" s="36" t="s">
        <v>17</v>
      </c>
      <c r="D10" s="36"/>
      <c r="E10" s="37" t="s">
        <v>18</v>
      </c>
      <c r="F10" s="36"/>
      <c r="G10" s="38" t="s">
        <v>19</v>
      </c>
      <c r="H10" s="38"/>
      <c r="I10" s="39" t="s">
        <v>20</v>
      </c>
      <c r="J10" s="36"/>
      <c r="K10" s="36"/>
      <c r="L10" s="38"/>
      <c r="M10" s="36" t="s">
        <v>63</v>
      </c>
      <c r="N10" s="36"/>
      <c r="O10" s="36"/>
      <c r="Q10" s="36" t="s">
        <v>60</v>
      </c>
      <c r="R10" s="36"/>
      <c r="S10" s="36"/>
    </row>
    <row r="11" spans="1:19" x14ac:dyDescent="0.25">
      <c r="C11" s="40"/>
      <c r="D11" s="40"/>
      <c r="G11" s="38" t="s">
        <v>21</v>
      </c>
      <c r="H11" s="38"/>
      <c r="I11" s="40"/>
      <c r="J11" s="40"/>
      <c r="K11" s="40"/>
      <c r="L11" s="38"/>
      <c r="M11" s="40"/>
      <c r="N11" s="40"/>
      <c r="O11" s="40"/>
      <c r="Q11" s="40"/>
      <c r="R11" s="40"/>
      <c r="S11" s="40"/>
    </row>
    <row r="12" spans="1:19" x14ac:dyDescent="0.25">
      <c r="C12" s="38" t="s">
        <v>22</v>
      </c>
      <c r="D12" s="38" t="s">
        <v>22</v>
      </c>
      <c r="E12" s="38" t="s">
        <v>22</v>
      </c>
      <c r="F12" s="38" t="s">
        <v>22</v>
      </c>
      <c r="G12" s="38" t="s">
        <v>23</v>
      </c>
      <c r="H12" s="38"/>
      <c r="L12" s="38"/>
    </row>
    <row r="13" spans="1:19" x14ac:dyDescent="0.25">
      <c r="B13" s="35" t="s">
        <v>24</v>
      </c>
      <c r="C13" s="35" t="s">
        <v>62</v>
      </c>
      <c r="D13" s="35" t="s">
        <v>59</v>
      </c>
      <c r="E13" s="35" t="str">
        <f>C13</f>
        <v>OF 12-31-15</v>
      </c>
      <c r="F13" s="35" t="str">
        <f>D13</f>
        <v>OF 12-31-14</v>
      </c>
      <c r="G13" s="35" t="s">
        <v>25</v>
      </c>
      <c r="H13" s="35"/>
      <c r="I13" s="35"/>
      <c r="J13" s="35" t="s">
        <v>26</v>
      </c>
      <c r="K13" s="35"/>
      <c r="L13" s="35"/>
      <c r="M13" s="35"/>
      <c r="N13" s="35" t="s">
        <v>26</v>
      </c>
      <c r="O13" s="35"/>
      <c r="Q13" s="35"/>
      <c r="R13" s="35" t="s">
        <v>26</v>
      </c>
      <c r="S13" s="35"/>
    </row>
    <row r="15" spans="1:19" x14ac:dyDescent="0.25">
      <c r="A15" s="32">
        <v>1</v>
      </c>
      <c r="B15" s="29" t="s">
        <v>27</v>
      </c>
      <c r="C15" s="43"/>
      <c r="D15" s="43"/>
      <c r="E15" s="43"/>
      <c r="F15" s="44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</row>
    <row r="16" spans="1:19" x14ac:dyDescent="0.25">
      <c r="A16" s="32">
        <f t="shared" ref="A16:A69" si="0">A15+1</f>
        <v>2</v>
      </c>
      <c r="B16" s="31"/>
      <c r="C16" s="43"/>
      <c r="D16" s="43"/>
      <c r="E16" s="43"/>
      <c r="F16" s="43"/>
      <c r="G16" s="43"/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3"/>
    </row>
    <row r="17" spans="1:19" x14ac:dyDescent="0.25">
      <c r="A17" s="32">
        <f t="shared" si="0"/>
        <v>3</v>
      </c>
      <c r="B17" s="29" t="s">
        <v>28</v>
      </c>
      <c r="C17" s="43">
        <f>SUM(M17:O17)</f>
        <v>0</v>
      </c>
      <c r="D17" s="43">
        <f>SUM(Q17:S17)</f>
        <v>0</v>
      </c>
      <c r="E17" s="43"/>
      <c r="F17" s="43"/>
      <c r="G17" s="43">
        <f>ROUND(SUM(C17:F17)/2,0)</f>
        <v>0</v>
      </c>
      <c r="H17" s="43"/>
      <c r="I17" s="43"/>
      <c r="J17" s="43">
        <f>(N17+R17)/2</f>
        <v>0</v>
      </c>
      <c r="K17" s="43"/>
      <c r="L17" s="43"/>
      <c r="M17" s="46"/>
      <c r="N17" s="46">
        <v>0</v>
      </c>
      <c r="O17" s="46"/>
      <c r="P17" s="43"/>
      <c r="Q17" s="46"/>
      <c r="R17" s="46">
        <v>0</v>
      </c>
      <c r="S17" s="46"/>
    </row>
    <row r="18" spans="1:19" x14ac:dyDescent="0.25">
      <c r="A18" s="32">
        <f t="shared" si="0"/>
        <v>4</v>
      </c>
      <c r="B18" s="31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</row>
    <row r="19" spans="1:19" x14ac:dyDescent="0.25">
      <c r="A19" s="32">
        <f t="shared" si="0"/>
        <v>5</v>
      </c>
      <c r="B19" s="29" t="s">
        <v>51</v>
      </c>
      <c r="C19" s="46">
        <v>0</v>
      </c>
      <c r="D19" s="46">
        <v>0</v>
      </c>
      <c r="E19" s="43">
        <f t="shared" ref="E19:F21" si="1">-C19</f>
        <v>0</v>
      </c>
      <c r="F19" s="43">
        <f t="shared" si="1"/>
        <v>0</v>
      </c>
      <c r="G19" s="43">
        <f>ROUND(SUM(C19:F19)/2,0)</f>
        <v>0</v>
      </c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</row>
    <row r="20" spans="1:19" x14ac:dyDescent="0.25">
      <c r="A20" s="32">
        <f t="shared" si="0"/>
        <v>6</v>
      </c>
      <c r="B20" s="31" t="s">
        <v>30</v>
      </c>
      <c r="C20" s="46">
        <v>0</v>
      </c>
      <c r="D20" s="46">
        <v>0</v>
      </c>
      <c r="E20" s="43">
        <f t="shared" si="1"/>
        <v>0</v>
      </c>
      <c r="F20" s="43">
        <f t="shared" si="1"/>
        <v>0</v>
      </c>
      <c r="G20" s="43">
        <f>ROUND(SUM(C20:F20)/2,0)</f>
        <v>0</v>
      </c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</row>
    <row r="21" spans="1:19" x14ac:dyDescent="0.25">
      <c r="A21" s="32">
        <f t="shared" si="0"/>
        <v>7</v>
      </c>
      <c r="B21" s="31" t="s">
        <v>31</v>
      </c>
      <c r="C21" s="46">
        <v>0</v>
      </c>
      <c r="D21" s="46">
        <v>0</v>
      </c>
      <c r="E21" s="43">
        <f t="shared" si="1"/>
        <v>0</v>
      </c>
      <c r="F21" s="43">
        <f t="shared" si="1"/>
        <v>0</v>
      </c>
      <c r="G21" s="43">
        <f>ROUND(SUM(C21:F21)/2,0)</f>
        <v>0</v>
      </c>
      <c r="H21" s="43"/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43"/>
    </row>
    <row r="22" spans="1:19" x14ac:dyDescent="0.25">
      <c r="A22" s="32">
        <f t="shared" si="0"/>
        <v>8</v>
      </c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</row>
    <row r="23" spans="1:19" ht="13.8" thickBot="1" x14ac:dyDescent="0.3">
      <c r="A23" s="32">
        <f t="shared" si="0"/>
        <v>9</v>
      </c>
      <c r="B23" s="29" t="s">
        <v>32</v>
      </c>
      <c r="C23" s="48">
        <f>SUM(C17:C22)</f>
        <v>0</v>
      </c>
      <c r="D23" s="48">
        <f>SUM(D17:D22)</f>
        <v>0</v>
      </c>
      <c r="E23" s="48">
        <f>SUM(E17:E22)</f>
        <v>0</v>
      </c>
      <c r="F23" s="48">
        <f>SUM(F17:F22)</f>
        <v>0</v>
      </c>
      <c r="G23" s="48">
        <f>SUM(G17:G22)</f>
        <v>0</v>
      </c>
      <c r="H23" s="43"/>
      <c r="I23" s="48">
        <f>SUM(I17:I22)</f>
        <v>0</v>
      </c>
      <c r="J23" s="48">
        <f>SUM(J17:J22)</f>
        <v>0</v>
      </c>
      <c r="K23" s="48">
        <f>SUM(K17:K22)</f>
        <v>0</v>
      </c>
      <c r="L23" s="43"/>
      <c r="M23" s="48">
        <f>SUM(M17:M22)</f>
        <v>0</v>
      </c>
      <c r="N23" s="48">
        <f>SUM(N17:N22)</f>
        <v>0</v>
      </c>
      <c r="O23" s="48">
        <f>SUM(O17:O22)</f>
        <v>0</v>
      </c>
      <c r="P23" s="43"/>
      <c r="Q23" s="48">
        <f>SUM(Q17:Q22)</f>
        <v>0</v>
      </c>
      <c r="R23" s="48">
        <f>SUM(R17:R22)</f>
        <v>0</v>
      </c>
      <c r="S23" s="48">
        <f>SUM(S17:S22)</f>
        <v>0</v>
      </c>
    </row>
    <row r="24" spans="1:19" ht="13.8" thickTop="1" x14ac:dyDescent="0.25">
      <c r="A24" s="32">
        <f t="shared" si="0"/>
        <v>10</v>
      </c>
      <c r="C24" s="49"/>
      <c r="D24" s="49"/>
      <c r="E24" s="49"/>
      <c r="F24" s="49"/>
      <c r="G24" s="49"/>
      <c r="H24" s="43"/>
      <c r="I24" s="49"/>
      <c r="J24" s="49"/>
      <c r="K24" s="49"/>
      <c r="L24" s="43"/>
      <c r="M24" s="49"/>
      <c r="N24" s="49"/>
      <c r="O24" s="49"/>
      <c r="P24" s="43"/>
      <c r="Q24" s="49"/>
      <c r="R24" s="49"/>
      <c r="S24" s="49"/>
    </row>
    <row r="25" spans="1:19" x14ac:dyDescent="0.25">
      <c r="A25" s="32">
        <f t="shared" si="0"/>
        <v>11</v>
      </c>
      <c r="C25" s="43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</row>
    <row r="26" spans="1:19" x14ac:dyDescent="0.25">
      <c r="A26" s="32">
        <f t="shared" si="0"/>
        <v>12</v>
      </c>
      <c r="B26" s="31" t="s">
        <v>33</v>
      </c>
      <c r="C26" s="43"/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</row>
    <row r="27" spans="1:19" x14ac:dyDescent="0.25">
      <c r="A27" s="32">
        <f t="shared" si="0"/>
        <v>13</v>
      </c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</row>
    <row r="28" spans="1:19" x14ac:dyDescent="0.25">
      <c r="A28" s="32">
        <f t="shared" si="0"/>
        <v>14</v>
      </c>
      <c r="B28" s="29" t="s">
        <v>56</v>
      </c>
      <c r="C28" s="43">
        <f>SUM(M28:O28)</f>
        <v>4187050</v>
      </c>
      <c r="D28" s="43">
        <f>SUM(Q28:S28)</f>
        <v>0</v>
      </c>
      <c r="E28" s="43"/>
      <c r="F28" s="43"/>
      <c r="G28" s="43">
        <f>ROUND(SUM(C28:F28)/2,0)</f>
        <v>2093525</v>
      </c>
      <c r="H28" s="43"/>
      <c r="I28" s="43"/>
      <c r="J28" s="43">
        <f t="shared" ref="J28:J29" si="2">(N28+R28)/2</f>
        <v>2093525</v>
      </c>
      <c r="K28" s="43"/>
      <c r="L28" s="43"/>
      <c r="M28" s="46"/>
      <c r="N28" s="46">
        <v>4187050</v>
      </c>
      <c r="O28" s="46"/>
      <c r="P28" s="43"/>
      <c r="Q28" s="46"/>
      <c r="R28" s="46">
        <v>0</v>
      </c>
      <c r="S28" s="46"/>
    </row>
    <row r="29" spans="1:19" x14ac:dyDescent="0.25">
      <c r="A29" s="32">
        <f t="shared" si="0"/>
        <v>15</v>
      </c>
      <c r="B29" s="31" t="s">
        <v>58</v>
      </c>
      <c r="C29" s="43">
        <f>SUM(M29:O29)</f>
        <v>141488.29</v>
      </c>
      <c r="D29" s="43">
        <f>SUM(Q29:S29)</f>
        <v>4721.3500000000004</v>
      </c>
      <c r="E29" s="43"/>
      <c r="F29" s="43"/>
      <c r="G29" s="43">
        <f>ROUND(SUM(C29:F29)/2,0)</f>
        <v>73105</v>
      </c>
      <c r="H29" s="43"/>
      <c r="I29" s="43"/>
      <c r="J29" s="43">
        <f t="shared" si="2"/>
        <v>73104.820000000007</v>
      </c>
      <c r="K29" s="43"/>
      <c r="L29" s="43"/>
      <c r="M29" s="46"/>
      <c r="N29" s="46">
        <v>141488.29</v>
      </c>
      <c r="O29" s="46"/>
      <c r="P29" s="43"/>
      <c r="Q29" s="46"/>
      <c r="R29" s="46">
        <v>4721.3500000000004</v>
      </c>
      <c r="S29" s="46"/>
    </row>
    <row r="30" spans="1:19" x14ac:dyDescent="0.25">
      <c r="A30" s="32">
        <f t="shared" si="0"/>
        <v>16</v>
      </c>
      <c r="B30" s="31" t="s">
        <v>29</v>
      </c>
      <c r="C30" s="46">
        <v>0</v>
      </c>
      <c r="D30" s="46">
        <v>0</v>
      </c>
      <c r="E30" s="43">
        <f t="shared" ref="E30:F32" si="3">-C30</f>
        <v>0</v>
      </c>
      <c r="F30" s="43">
        <f t="shared" si="3"/>
        <v>0</v>
      </c>
      <c r="G30" s="43">
        <f>ROUND(SUM(C30:F30)/2,0)</f>
        <v>0</v>
      </c>
      <c r="H30" s="43"/>
      <c r="I30" s="43"/>
      <c r="J30" s="43"/>
      <c r="K30" s="43"/>
      <c r="L30" s="43"/>
      <c r="M30" s="43"/>
      <c r="N30" s="43"/>
      <c r="O30" s="43"/>
      <c r="P30" s="43"/>
      <c r="Q30" s="43"/>
      <c r="R30" s="43"/>
      <c r="S30" s="43"/>
    </row>
    <row r="31" spans="1:19" x14ac:dyDescent="0.25">
      <c r="A31" s="32">
        <f t="shared" si="0"/>
        <v>17</v>
      </c>
      <c r="B31" s="31" t="s">
        <v>34</v>
      </c>
      <c r="C31" s="46">
        <v>804164.86</v>
      </c>
      <c r="D31" s="46">
        <v>242621.86</v>
      </c>
      <c r="E31" s="43">
        <f t="shared" si="3"/>
        <v>-804164.86</v>
      </c>
      <c r="F31" s="43">
        <f t="shared" si="3"/>
        <v>-242621.86</v>
      </c>
      <c r="G31" s="43">
        <f>ROUND(SUM(C31:F31)/2,0)</f>
        <v>0</v>
      </c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</row>
    <row r="32" spans="1:19" x14ac:dyDescent="0.25">
      <c r="A32" s="32">
        <f t="shared" si="0"/>
        <v>18</v>
      </c>
      <c r="B32" s="31" t="s">
        <v>35</v>
      </c>
      <c r="C32" s="46">
        <v>0</v>
      </c>
      <c r="D32" s="46">
        <v>0</v>
      </c>
      <c r="E32" s="43">
        <f t="shared" si="3"/>
        <v>0</v>
      </c>
      <c r="F32" s="43">
        <f t="shared" si="3"/>
        <v>0</v>
      </c>
      <c r="G32" s="43">
        <f>ROUND(SUM(C32:F32)/2,0)</f>
        <v>0</v>
      </c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</row>
    <row r="33" spans="1:19" x14ac:dyDescent="0.25">
      <c r="A33" s="32">
        <f t="shared" si="0"/>
        <v>19</v>
      </c>
      <c r="C33" s="43"/>
      <c r="D33" s="43"/>
      <c r="E33" s="43"/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43"/>
    </row>
    <row r="34" spans="1:19" ht="13.8" thickBot="1" x14ac:dyDescent="0.3">
      <c r="A34" s="32">
        <f t="shared" si="0"/>
        <v>20</v>
      </c>
      <c r="B34" s="31" t="s">
        <v>36</v>
      </c>
      <c r="C34" s="48">
        <f>SUM(C28:C33)</f>
        <v>5132703.1500000004</v>
      </c>
      <c r="D34" s="48">
        <f>SUM(D28:D33)</f>
        <v>247343.21</v>
      </c>
      <c r="E34" s="48">
        <f>SUM(E28:E33)</f>
        <v>-804164.86</v>
      </c>
      <c r="F34" s="48">
        <f>SUM(F28:F33)</f>
        <v>-242621.86</v>
      </c>
      <c r="G34" s="48">
        <f>SUM(G28:G33)</f>
        <v>2166630</v>
      </c>
      <c r="H34" s="43"/>
      <c r="I34" s="48">
        <f>SUM(I28:I33)</f>
        <v>0</v>
      </c>
      <c r="J34" s="48">
        <f>SUM(J28:J33)</f>
        <v>2166629.8199999998</v>
      </c>
      <c r="K34" s="48">
        <f>SUM(K28:K33)</f>
        <v>0</v>
      </c>
      <c r="L34" s="43"/>
      <c r="M34" s="48">
        <f>SUM(M28:M33)</f>
        <v>0</v>
      </c>
      <c r="N34" s="48">
        <f>SUM(N28:N33)</f>
        <v>4328538.29</v>
      </c>
      <c r="O34" s="48">
        <f>SUM(O28:O33)</f>
        <v>0</v>
      </c>
      <c r="P34" s="43"/>
      <c r="Q34" s="48">
        <f>SUM(Q28:Q33)</f>
        <v>0</v>
      </c>
      <c r="R34" s="48">
        <f>SUM(R28:R33)</f>
        <v>4721.3500000000004</v>
      </c>
      <c r="S34" s="48">
        <f>SUM(S28:S33)</f>
        <v>0</v>
      </c>
    </row>
    <row r="35" spans="1:19" ht="13.8" thickTop="1" x14ac:dyDescent="0.25">
      <c r="A35" s="32">
        <f t="shared" si="0"/>
        <v>21</v>
      </c>
      <c r="C35" s="49"/>
      <c r="D35" s="49"/>
      <c r="E35" s="49"/>
      <c r="F35" s="49"/>
      <c r="G35" s="49"/>
      <c r="H35" s="43"/>
      <c r="I35" s="49"/>
      <c r="J35" s="49"/>
      <c r="K35" s="49"/>
      <c r="L35" s="43"/>
      <c r="M35" s="49"/>
      <c r="N35" s="49"/>
      <c r="O35" s="49"/>
      <c r="P35" s="43"/>
      <c r="Q35" s="49"/>
      <c r="R35" s="49"/>
      <c r="S35" s="49"/>
    </row>
    <row r="36" spans="1:19" x14ac:dyDescent="0.25">
      <c r="A36" s="32">
        <f t="shared" si="0"/>
        <v>22</v>
      </c>
      <c r="B36" s="31"/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</row>
    <row r="37" spans="1:19" x14ac:dyDescent="0.25">
      <c r="A37" s="32">
        <f t="shared" si="0"/>
        <v>23</v>
      </c>
      <c r="B37" s="29" t="s">
        <v>37</v>
      </c>
      <c r="C37" s="43" t="s">
        <v>38</v>
      </c>
      <c r="D37" s="43"/>
      <c r="E37" s="43"/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</row>
    <row r="38" spans="1:19" x14ac:dyDescent="0.25">
      <c r="A38" s="32">
        <f t="shared" si="0"/>
        <v>24</v>
      </c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  <c r="O38" s="43"/>
      <c r="P38" s="43"/>
      <c r="Q38" s="43"/>
      <c r="R38" s="43"/>
      <c r="S38" s="43"/>
    </row>
    <row r="39" spans="1:19" x14ac:dyDescent="0.25">
      <c r="A39" s="32">
        <f t="shared" si="0"/>
        <v>25</v>
      </c>
      <c r="B39" s="31" t="s">
        <v>87</v>
      </c>
      <c r="C39" s="43">
        <f>SUM(M39:O39)</f>
        <v>0</v>
      </c>
      <c r="D39" s="43">
        <f>SUM(Q39:S39)</f>
        <v>5385.67</v>
      </c>
      <c r="E39" s="43"/>
      <c r="F39" s="43"/>
      <c r="G39" s="43">
        <f t="shared" ref="G39:G45" si="4">ROUND(SUM(C39:F39)/2,0)</f>
        <v>2693</v>
      </c>
      <c r="H39" s="43"/>
      <c r="I39" s="43"/>
      <c r="J39" s="43">
        <f t="shared" ref="J39:J45" si="5">(N39+R39)/2</f>
        <v>2692.835</v>
      </c>
      <c r="K39" s="43"/>
      <c r="L39" s="43"/>
      <c r="M39" s="46"/>
      <c r="N39" s="46">
        <v>0</v>
      </c>
      <c r="O39" s="46"/>
      <c r="P39" s="43"/>
      <c r="Q39" s="46"/>
      <c r="R39" s="46">
        <v>5385.67</v>
      </c>
      <c r="S39" s="46"/>
    </row>
    <row r="40" spans="1:19" x14ac:dyDescent="0.25">
      <c r="A40" s="32">
        <f t="shared" si="0"/>
        <v>26</v>
      </c>
      <c r="B40" s="29" t="s">
        <v>54</v>
      </c>
      <c r="C40" s="43">
        <f>SUM(M40:O40)</f>
        <v>0</v>
      </c>
      <c r="D40" s="43">
        <f>SUM(Q40:S40)</f>
        <v>0</v>
      </c>
      <c r="E40" s="43"/>
      <c r="F40" s="43"/>
      <c r="G40" s="43">
        <f>ROUND(SUM(C40:F40)/2,0)</f>
        <v>0</v>
      </c>
      <c r="H40" s="43"/>
      <c r="I40" s="43"/>
      <c r="J40" s="43">
        <f t="shared" si="5"/>
        <v>0</v>
      </c>
      <c r="K40" s="43"/>
      <c r="L40" s="43"/>
      <c r="M40" s="46"/>
      <c r="N40" s="46">
        <v>0</v>
      </c>
      <c r="O40" s="46"/>
      <c r="P40" s="43"/>
      <c r="Q40" s="46"/>
      <c r="R40" s="46">
        <v>0</v>
      </c>
      <c r="S40" s="46"/>
    </row>
    <row r="41" spans="1:19" x14ac:dyDescent="0.25">
      <c r="A41" s="32">
        <f t="shared" si="0"/>
        <v>27</v>
      </c>
      <c r="B41" s="29" t="s">
        <v>49</v>
      </c>
      <c r="C41" s="46">
        <v>0</v>
      </c>
      <c r="D41" s="46">
        <v>0</v>
      </c>
      <c r="E41" s="43">
        <f t="shared" ref="E41:F45" si="6">-C41</f>
        <v>0</v>
      </c>
      <c r="F41" s="43">
        <f t="shared" si="6"/>
        <v>0</v>
      </c>
      <c r="G41" s="43">
        <f t="shared" si="4"/>
        <v>0</v>
      </c>
      <c r="H41" s="43"/>
      <c r="I41" s="43"/>
      <c r="J41" s="43">
        <f t="shared" si="5"/>
        <v>0</v>
      </c>
      <c r="K41" s="43"/>
      <c r="L41" s="43"/>
      <c r="M41" s="43"/>
      <c r="N41" s="43"/>
      <c r="O41" s="43"/>
      <c r="P41" s="43"/>
      <c r="Q41" s="43"/>
      <c r="R41" s="43"/>
      <c r="S41" s="43"/>
    </row>
    <row r="42" spans="1:19" x14ac:dyDescent="0.25">
      <c r="A42" s="32">
        <f t="shared" si="0"/>
        <v>28</v>
      </c>
      <c r="B42" s="31" t="s">
        <v>39</v>
      </c>
      <c r="C42" s="46">
        <v>433011.85</v>
      </c>
      <c r="D42" s="46">
        <v>130642.54</v>
      </c>
      <c r="E42" s="43">
        <f t="shared" si="6"/>
        <v>-433011.85</v>
      </c>
      <c r="F42" s="43">
        <f t="shared" si="6"/>
        <v>-130642.54</v>
      </c>
      <c r="G42" s="43">
        <f t="shared" si="4"/>
        <v>0</v>
      </c>
      <c r="H42" s="43"/>
      <c r="I42" s="43"/>
      <c r="J42" s="43">
        <f t="shared" si="5"/>
        <v>0</v>
      </c>
      <c r="K42" s="43"/>
      <c r="L42" s="43"/>
      <c r="M42" s="43"/>
      <c r="N42" s="43"/>
      <c r="O42" s="43"/>
      <c r="P42" s="43"/>
      <c r="Q42" s="43"/>
      <c r="R42" s="43"/>
      <c r="S42" s="43"/>
    </row>
    <row r="43" spans="1:19" x14ac:dyDescent="0.25">
      <c r="A43" s="32">
        <f t="shared" si="0"/>
        <v>29</v>
      </c>
      <c r="B43" s="31" t="s">
        <v>40</v>
      </c>
      <c r="C43" s="46">
        <v>0</v>
      </c>
      <c r="D43" s="46">
        <v>0</v>
      </c>
      <c r="E43" s="43">
        <f t="shared" si="6"/>
        <v>0</v>
      </c>
      <c r="F43" s="43">
        <f t="shared" si="6"/>
        <v>0</v>
      </c>
      <c r="G43" s="43">
        <f t="shared" si="4"/>
        <v>0</v>
      </c>
      <c r="H43" s="43"/>
      <c r="I43" s="43"/>
      <c r="J43" s="43">
        <f t="shared" si="5"/>
        <v>0</v>
      </c>
      <c r="K43" s="43"/>
      <c r="L43" s="43"/>
      <c r="M43" s="43"/>
      <c r="N43" s="43"/>
      <c r="O43" s="43"/>
      <c r="P43" s="43"/>
      <c r="Q43" s="43"/>
      <c r="R43" s="43"/>
      <c r="S43" s="43"/>
    </row>
    <row r="44" spans="1:19" x14ac:dyDescent="0.25">
      <c r="A44" s="32">
        <f t="shared" si="0"/>
        <v>30</v>
      </c>
      <c r="B44" s="31" t="s">
        <v>41</v>
      </c>
      <c r="C44" s="46">
        <v>0</v>
      </c>
      <c r="D44" s="46">
        <v>0</v>
      </c>
      <c r="E44" s="43">
        <f t="shared" si="6"/>
        <v>0</v>
      </c>
      <c r="F44" s="43">
        <f t="shared" si="6"/>
        <v>0</v>
      </c>
      <c r="G44" s="43">
        <f t="shared" si="4"/>
        <v>0</v>
      </c>
      <c r="H44" s="43"/>
      <c r="I44" s="43"/>
      <c r="J44" s="43">
        <f t="shared" si="5"/>
        <v>0</v>
      </c>
      <c r="K44" s="43"/>
      <c r="L44" s="43"/>
      <c r="M44" s="43"/>
      <c r="N44" s="43"/>
      <c r="O44" s="43"/>
      <c r="P44" s="43"/>
      <c r="Q44" s="43"/>
      <c r="R44" s="43"/>
      <c r="S44" s="43"/>
    </row>
    <row r="45" spans="1:19" x14ac:dyDescent="0.25">
      <c r="A45" s="32">
        <f t="shared" si="0"/>
        <v>31</v>
      </c>
      <c r="B45" s="29" t="s">
        <v>52</v>
      </c>
      <c r="C45" s="46">
        <v>0</v>
      </c>
      <c r="D45" s="46">
        <v>0</v>
      </c>
      <c r="E45" s="43">
        <f t="shared" si="6"/>
        <v>0</v>
      </c>
      <c r="F45" s="43">
        <f t="shared" si="6"/>
        <v>0</v>
      </c>
      <c r="G45" s="43">
        <f t="shared" si="4"/>
        <v>0</v>
      </c>
      <c r="H45" s="43"/>
      <c r="I45" s="43"/>
      <c r="J45" s="43">
        <f t="shared" si="5"/>
        <v>0</v>
      </c>
      <c r="K45" s="43"/>
      <c r="L45" s="43"/>
      <c r="M45" s="43"/>
      <c r="N45" s="43"/>
      <c r="O45" s="43"/>
      <c r="P45" s="43"/>
      <c r="Q45" s="43"/>
      <c r="R45" s="43"/>
      <c r="S45" s="43"/>
    </row>
    <row r="46" spans="1:19" x14ac:dyDescent="0.25">
      <c r="A46" s="32">
        <f t="shared" si="0"/>
        <v>32</v>
      </c>
      <c r="C46" s="43"/>
      <c r="D46" s="43"/>
      <c r="E46" s="43"/>
      <c r="F46" s="43"/>
      <c r="G46" s="43"/>
      <c r="H46" s="43"/>
      <c r="I46" s="43"/>
      <c r="J46" s="43"/>
      <c r="K46" s="43"/>
      <c r="L46" s="43"/>
      <c r="M46" s="43"/>
      <c r="N46" s="43"/>
      <c r="O46" s="43"/>
      <c r="P46" s="43"/>
      <c r="Q46" s="43"/>
      <c r="R46" s="43"/>
      <c r="S46" s="43"/>
    </row>
    <row r="47" spans="1:19" ht="13.8" thickBot="1" x14ac:dyDescent="0.3">
      <c r="A47" s="32">
        <f t="shared" si="0"/>
        <v>33</v>
      </c>
      <c r="B47" s="31"/>
      <c r="C47" s="48">
        <f>SUM(C39:C46)</f>
        <v>433011.85</v>
      </c>
      <c r="D47" s="48">
        <f>SUM(D39:D46)</f>
        <v>136028.21</v>
      </c>
      <c r="E47" s="48">
        <f>SUM(E39:E46)</f>
        <v>-433011.85</v>
      </c>
      <c r="F47" s="48">
        <f>SUM(F39:F46)</f>
        <v>-130642.54</v>
      </c>
      <c r="G47" s="48">
        <f>SUM(G39:G46)</f>
        <v>2693</v>
      </c>
      <c r="H47" s="43"/>
      <c r="I47" s="48">
        <f>SUM(I39:I46)</f>
        <v>0</v>
      </c>
      <c r="J47" s="48">
        <f>SUM(J39:J46)</f>
        <v>2692.835</v>
      </c>
      <c r="K47" s="48">
        <f>SUM(K39:K46)</f>
        <v>0</v>
      </c>
      <c r="L47" s="43"/>
      <c r="M47" s="48">
        <f>SUM(M39:M46)</f>
        <v>0</v>
      </c>
      <c r="N47" s="48">
        <f>SUM(N39:N46)</f>
        <v>0</v>
      </c>
      <c r="O47" s="48">
        <f>SUM(O39:O46)</f>
        <v>0</v>
      </c>
      <c r="P47" s="43"/>
      <c r="Q47" s="48">
        <f>SUM(Q39:Q46)</f>
        <v>0</v>
      </c>
      <c r="R47" s="48">
        <f>SUM(R39:R46)</f>
        <v>5385.67</v>
      </c>
      <c r="S47" s="48">
        <f>SUM(S39:S46)</f>
        <v>0</v>
      </c>
    </row>
    <row r="48" spans="1:19" ht="13.8" thickTop="1" x14ac:dyDescent="0.25">
      <c r="A48" s="32">
        <f t="shared" si="0"/>
        <v>34</v>
      </c>
      <c r="C48" s="49"/>
      <c r="D48" s="49"/>
      <c r="E48" s="49"/>
      <c r="F48" s="49"/>
      <c r="G48" s="49"/>
      <c r="H48" s="43"/>
      <c r="I48" s="49"/>
      <c r="J48" s="49"/>
      <c r="K48" s="49"/>
      <c r="L48" s="43"/>
      <c r="M48" s="49"/>
      <c r="N48" s="49"/>
      <c r="O48" s="49"/>
      <c r="P48" s="43"/>
      <c r="Q48" s="49"/>
      <c r="R48" s="49"/>
      <c r="S48" s="49"/>
    </row>
    <row r="49" spans="1:19" x14ac:dyDescent="0.25">
      <c r="A49" s="32">
        <f t="shared" si="0"/>
        <v>35</v>
      </c>
      <c r="C49" s="43"/>
      <c r="D49" s="43"/>
      <c r="E49" s="43"/>
      <c r="F49" s="43"/>
      <c r="G49" s="43"/>
      <c r="H49" s="43"/>
      <c r="I49" s="43"/>
      <c r="J49" s="43"/>
      <c r="K49" s="43"/>
      <c r="L49" s="43"/>
      <c r="M49" s="43"/>
      <c r="N49" s="43"/>
      <c r="O49" s="43"/>
      <c r="P49" s="43"/>
      <c r="Q49" s="43"/>
      <c r="R49" s="43"/>
      <c r="S49" s="43"/>
    </row>
    <row r="50" spans="1:19" x14ac:dyDescent="0.25">
      <c r="A50" s="32">
        <f t="shared" si="0"/>
        <v>36</v>
      </c>
      <c r="C50" s="43"/>
      <c r="D50" s="43"/>
      <c r="E50" s="43"/>
      <c r="F50" s="43"/>
      <c r="G50" s="43"/>
      <c r="H50" s="43"/>
      <c r="I50" s="43"/>
      <c r="J50" s="43"/>
      <c r="K50" s="43"/>
      <c r="L50" s="43"/>
      <c r="P50" s="43"/>
      <c r="Q50" s="43"/>
      <c r="R50" s="43"/>
      <c r="S50" s="43"/>
    </row>
    <row r="51" spans="1:19" x14ac:dyDescent="0.25">
      <c r="A51" s="32">
        <f t="shared" si="0"/>
        <v>37</v>
      </c>
      <c r="B51" s="29" t="s">
        <v>53</v>
      </c>
      <c r="C51" s="43">
        <f>SUM(M51:O51)</f>
        <v>245392.15</v>
      </c>
      <c r="D51" s="43">
        <f>SUM(Q51:S51)</f>
        <v>58084.15</v>
      </c>
      <c r="E51" s="43"/>
      <c r="F51" s="43"/>
      <c r="G51" s="43">
        <f>ROUND(SUM(C51:F51)/2,0)</f>
        <v>151738</v>
      </c>
      <c r="H51" s="43"/>
      <c r="I51" s="43"/>
      <c r="J51" s="43">
        <f>(N51+R51)/2</f>
        <v>151738.15</v>
      </c>
      <c r="K51" s="43"/>
      <c r="L51" s="43"/>
      <c r="M51" s="46"/>
      <c r="N51" s="46">
        <v>245392.15</v>
      </c>
      <c r="O51" s="46"/>
      <c r="P51" s="43"/>
      <c r="Q51" s="46"/>
      <c r="R51" s="46">
        <v>58084.15</v>
      </c>
      <c r="S51" s="46"/>
    </row>
    <row r="52" spans="1:19" x14ac:dyDescent="0.25">
      <c r="A52" s="32">
        <f t="shared" si="0"/>
        <v>38</v>
      </c>
      <c r="B52" s="29" t="s">
        <v>50</v>
      </c>
      <c r="C52" s="46">
        <v>0</v>
      </c>
      <c r="D52" s="46">
        <v>0</v>
      </c>
      <c r="E52" s="43">
        <f>-C52</f>
        <v>0</v>
      </c>
      <c r="F52" s="43">
        <f>-D52</f>
        <v>0</v>
      </c>
      <c r="G52" s="43">
        <f>ROUND(SUM(C52:F52)/2,0)</f>
        <v>0</v>
      </c>
      <c r="H52" s="43"/>
      <c r="I52" s="43"/>
      <c r="J52" s="43"/>
      <c r="K52" s="43"/>
      <c r="L52" s="43"/>
      <c r="M52" s="43"/>
      <c r="N52" s="43"/>
      <c r="O52" s="43"/>
      <c r="P52" s="43"/>
      <c r="Q52" s="43"/>
      <c r="R52" s="43"/>
      <c r="S52" s="43"/>
    </row>
    <row r="53" spans="1:19" x14ac:dyDescent="0.25">
      <c r="A53" s="32">
        <f t="shared" si="0"/>
        <v>39</v>
      </c>
      <c r="C53" s="43"/>
      <c r="D53" s="43"/>
      <c r="E53" s="43"/>
      <c r="F53" s="43"/>
      <c r="G53" s="43"/>
      <c r="H53" s="43"/>
      <c r="I53" s="43"/>
      <c r="J53" s="43"/>
      <c r="K53" s="43"/>
      <c r="L53" s="43"/>
      <c r="M53" s="50"/>
      <c r="N53" s="50"/>
      <c r="O53" s="43"/>
      <c r="P53" s="43"/>
      <c r="Q53" s="50"/>
      <c r="R53" s="50"/>
      <c r="S53" s="43"/>
    </row>
    <row r="54" spans="1:19" ht="13.8" thickBot="1" x14ac:dyDescent="0.3">
      <c r="A54" s="32">
        <f t="shared" si="0"/>
        <v>40</v>
      </c>
      <c r="B54" s="31" t="s">
        <v>42</v>
      </c>
      <c r="C54" s="48">
        <f>SUM(C47:C53)</f>
        <v>678404</v>
      </c>
      <c r="D54" s="48">
        <f>SUM(D47:D53)</f>
        <v>194112.36</v>
      </c>
      <c r="E54" s="48">
        <f>SUM(E47:E53)</f>
        <v>-433011.85</v>
      </c>
      <c r="F54" s="48">
        <f>SUM(F47:F53)</f>
        <v>-130642.54</v>
      </c>
      <c r="G54" s="48">
        <f>SUM(G47:G53)</f>
        <v>154431</v>
      </c>
      <c r="H54" s="43"/>
      <c r="I54" s="48">
        <f>SUM(I47:I53)</f>
        <v>0</v>
      </c>
      <c r="J54" s="48">
        <f>SUM(J47:J53)</f>
        <v>154430.98499999999</v>
      </c>
      <c r="K54" s="48">
        <f>SUM(K47:K53)</f>
        <v>0</v>
      </c>
      <c r="L54" s="43"/>
      <c r="M54" s="51">
        <f>SUM(M47:M53)</f>
        <v>0</v>
      </c>
      <c r="N54" s="51">
        <f>SUM(N47:N53)</f>
        <v>245392.15</v>
      </c>
      <c r="O54" s="52">
        <f>SUM(O47:O53)</f>
        <v>0</v>
      </c>
      <c r="P54" s="43"/>
      <c r="Q54" s="51">
        <f>SUM(Q47:Q53)</f>
        <v>0</v>
      </c>
      <c r="R54" s="51">
        <f>SUM(R47:R53)</f>
        <v>63469.82</v>
      </c>
      <c r="S54" s="52">
        <f>SUM(S47:S53)</f>
        <v>0</v>
      </c>
    </row>
    <row r="55" spans="1:19" ht="13.8" thickTop="1" x14ac:dyDescent="0.25">
      <c r="A55" s="32">
        <f t="shared" si="0"/>
        <v>41</v>
      </c>
      <c r="C55" s="49"/>
      <c r="D55" s="49"/>
      <c r="E55" s="49"/>
      <c r="F55" s="49"/>
      <c r="G55" s="49"/>
      <c r="H55" s="43"/>
      <c r="I55" s="49"/>
      <c r="J55" s="49"/>
      <c r="K55" s="49"/>
      <c r="L55" s="43"/>
      <c r="P55" s="43"/>
      <c r="Q55" s="43"/>
      <c r="R55" s="43"/>
      <c r="S55" s="43"/>
    </row>
    <row r="56" spans="1:19" x14ac:dyDescent="0.25">
      <c r="A56" s="32">
        <f t="shared" si="0"/>
        <v>42</v>
      </c>
      <c r="C56" s="43"/>
      <c r="D56" s="43"/>
      <c r="E56" s="43"/>
      <c r="F56" s="43"/>
      <c r="G56" s="43"/>
      <c r="H56" s="43"/>
      <c r="I56" s="43"/>
      <c r="J56" s="43"/>
      <c r="K56" s="43"/>
      <c r="L56" s="43"/>
      <c r="P56" s="43"/>
      <c r="Q56" s="43"/>
      <c r="R56" s="43"/>
      <c r="S56" s="43"/>
    </row>
    <row r="57" spans="1:19" x14ac:dyDescent="0.25">
      <c r="A57" s="32">
        <f t="shared" si="0"/>
        <v>43</v>
      </c>
      <c r="B57" s="31" t="s">
        <v>43</v>
      </c>
      <c r="C57" s="43"/>
      <c r="D57" s="43"/>
      <c r="E57" s="43"/>
      <c r="F57" s="43"/>
      <c r="G57" s="43"/>
      <c r="H57" s="43"/>
      <c r="I57" s="43"/>
      <c r="J57" s="43"/>
      <c r="K57" s="43"/>
      <c r="L57" s="43"/>
      <c r="P57" s="43"/>
      <c r="Q57" s="43"/>
      <c r="R57" s="43"/>
      <c r="S57" s="43"/>
    </row>
    <row r="58" spans="1:19" x14ac:dyDescent="0.25">
      <c r="A58" s="32">
        <f t="shared" si="0"/>
        <v>44</v>
      </c>
      <c r="C58" s="43"/>
      <c r="D58" s="43"/>
      <c r="E58" s="43"/>
      <c r="F58" s="43"/>
      <c r="G58" s="43"/>
      <c r="H58" s="43"/>
      <c r="I58" s="43"/>
      <c r="J58" s="43"/>
      <c r="K58" s="43"/>
      <c r="L58" s="43"/>
      <c r="P58" s="43"/>
      <c r="Q58" s="43"/>
      <c r="R58" s="43"/>
      <c r="S58" s="43"/>
    </row>
    <row r="59" spans="1:19" x14ac:dyDescent="0.25">
      <c r="A59" s="32">
        <f t="shared" si="0"/>
        <v>45</v>
      </c>
      <c r="B59" s="31" t="s">
        <v>44</v>
      </c>
      <c r="C59" s="43"/>
      <c r="D59" s="43"/>
      <c r="E59" s="43"/>
      <c r="F59" s="43"/>
      <c r="G59" s="43"/>
      <c r="H59" s="43"/>
      <c r="I59" s="43"/>
      <c r="J59" s="43"/>
      <c r="K59" s="43"/>
      <c r="L59" s="43"/>
      <c r="M59" s="43"/>
      <c r="N59" s="43"/>
      <c r="O59" s="43"/>
      <c r="P59" s="43"/>
      <c r="Q59" s="43"/>
      <c r="R59" s="43"/>
      <c r="S59" s="43"/>
    </row>
    <row r="60" spans="1:19" x14ac:dyDescent="0.25">
      <c r="A60" s="32">
        <f t="shared" si="0"/>
        <v>46</v>
      </c>
      <c r="C60" s="43"/>
      <c r="D60" s="53"/>
      <c r="E60" s="53"/>
      <c r="F60" s="53"/>
      <c r="G60" s="53"/>
      <c r="H60" s="43"/>
      <c r="I60" s="53"/>
      <c r="J60" s="53"/>
      <c r="K60" s="53"/>
      <c r="L60" s="43"/>
      <c r="M60" s="43"/>
      <c r="N60" s="43"/>
      <c r="O60" s="43"/>
      <c r="P60" s="43"/>
      <c r="Q60" s="43"/>
      <c r="R60" s="43"/>
      <c r="S60" s="43"/>
    </row>
    <row r="61" spans="1:19" x14ac:dyDescent="0.25">
      <c r="A61" s="32">
        <f t="shared" si="0"/>
        <v>47</v>
      </c>
      <c r="B61" s="31"/>
      <c r="C61" s="43"/>
      <c r="D61" s="53"/>
      <c r="E61" s="53"/>
      <c r="F61" s="53"/>
      <c r="G61" s="53"/>
      <c r="H61" s="43"/>
      <c r="I61" s="53"/>
      <c r="J61" s="53"/>
      <c r="K61" s="53"/>
      <c r="L61" s="43"/>
      <c r="M61" s="43"/>
      <c r="N61" s="43"/>
      <c r="O61" s="43"/>
      <c r="P61" s="43"/>
      <c r="Q61" s="43"/>
      <c r="R61" s="43"/>
      <c r="S61" s="43"/>
    </row>
    <row r="62" spans="1:19" x14ac:dyDescent="0.25">
      <c r="A62" s="32">
        <f t="shared" si="0"/>
        <v>48</v>
      </c>
      <c r="B62" s="31"/>
      <c r="C62" s="43"/>
      <c r="D62" s="43"/>
      <c r="E62" s="43"/>
      <c r="F62" s="43"/>
      <c r="G62" s="43"/>
      <c r="H62" s="43"/>
      <c r="I62" s="43"/>
      <c r="J62" s="43"/>
      <c r="K62" s="43"/>
      <c r="L62" s="43"/>
      <c r="M62" s="43"/>
      <c r="N62" s="43"/>
      <c r="O62" s="43"/>
      <c r="P62" s="43"/>
      <c r="Q62" s="43"/>
      <c r="R62" s="43"/>
      <c r="S62" s="43"/>
    </row>
    <row r="63" spans="1:19" x14ac:dyDescent="0.25">
      <c r="A63" s="32">
        <f t="shared" si="0"/>
        <v>49</v>
      </c>
      <c r="C63" s="43"/>
      <c r="D63" s="43"/>
      <c r="E63" s="43"/>
      <c r="F63" s="43"/>
      <c r="G63" s="43"/>
      <c r="H63" s="43"/>
      <c r="I63" s="43"/>
      <c r="J63" s="43"/>
      <c r="K63" s="43"/>
      <c r="L63" s="43"/>
      <c r="M63" s="43"/>
      <c r="N63" s="43"/>
      <c r="O63" s="43"/>
      <c r="P63" s="43"/>
      <c r="Q63" s="43"/>
      <c r="R63" s="43"/>
      <c r="S63" s="43"/>
    </row>
    <row r="64" spans="1:19" x14ac:dyDescent="0.25">
      <c r="A64" s="32">
        <f t="shared" si="0"/>
        <v>50</v>
      </c>
      <c r="B64" s="29" t="s">
        <v>45</v>
      </c>
      <c r="C64" s="43"/>
      <c r="D64" s="43"/>
      <c r="E64" s="43"/>
      <c r="F64" s="43"/>
      <c r="G64" s="43"/>
      <c r="H64" s="43"/>
      <c r="I64" s="43"/>
      <c r="J64" s="43"/>
      <c r="K64" s="43"/>
      <c r="L64" s="43"/>
      <c r="M64" s="43"/>
      <c r="N64" s="43"/>
      <c r="O64" s="43"/>
      <c r="P64" s="43"/>
      <c r="Q64" s="43"/>
      <c r="R64" s="43"/>
      <c r="S64" s="43"/>
    </row>
    <row r="65" spans="1:19" x14ac:dyDescent="0.25">
      <c r="A65" s="32">
        <f t="shared" si="0"/>
        <v>51</v>
      </c>
      <c r="B65" s="29" t="s">
        <v>46</v>
      </c>
      <c r="C65" s="43"/>
      <c r="D65" s="43"/>
      <c r="E65" s="43"/>
      <c r="F65" s="43"/>
      <c r="G65" s="43"/>
      <c r="H65" s="43"/>
      <c r="I65" s="43"/>
      <c r="J65" s="43"/>
      <c r="K65" s="43"/>
      <c r="L65" s="43"/>
      <c r="M65" s="43"/>
      <c r="N65" s="43"/>
      <c r="O65" s="43"/>
      <c r="P65" s="43"/>
      <c r="Q65" s="43"/>
      <c r="R65" s="43"/>
      <c r="S65" s="43"/>
    </row>
    <row r="66" spans="1:19" x14ac:dyDescent="0.25">
      <c r="A66" s="32">
        <f t="shared" si="0"/>
        <v>52</v>
      </c>
      <c r="B66" s="31" t="s">
        <v>47</v>
      </c>
      <c r="C66" s="43">
        <f>SUM(M66:O66)</f>
        <v>0</v>
      </c>
      <c r="D66" s="43">
        <f>SUM(Q66:S66)</f>
        <v>0</v>
      </c>
      <c r="E66" s="43"/>
      <c r="F66" s="43"/>
      <c r="G66" s="43">
        <f>ROUND(SUM(C66:F66)/2,0)</f>
        <v>0</v>
      </c>
      <c r="H66" s="43"/>
      <c r="I66" s="43"/>
      <c r="J66" s="43">
        <f>(N66+R66)/2</f>
        <v>0</v>
      </c>
      <c r="K66" s="43"/>
      <c r="L66" s="43"/>
      <c r="M66" s="46"/>
      <c r="N66" s="46">
        <v>0</v>
      </c>
      <c r="O66" s="46"/>
      <c r="P66" s="43"/>
      <c r="Q66" s="46"/>
      <c r="R66" s="46">
        <v>0</v>
      </c>
      <c r="S66" s="46"/>
    </row>
    <row r="67" spans="1:19" x14ac:dyDescent="0.25">
      <c r="A67" s="32">
        <f t="shared" si="0"/>
        <v>53</v>
      </c>
      <c r="B67" s="31"/>
      <c r="C67" s="43"/>
      <c r="D67" s="43"/>
      <c r="E67" s="43"/>
      <c r="F67" s="43"/>
      <c r="G67" s="43"/>
      <c r="H67" s="43"/>
      <c r="I67" s="43"/>
      <c r="J67" s="43"/>
      <c r="K67" s="43"/>
      <c r="L67" s="43"/>
      <c r="M67" s="43"/>
      <c r="N67" s="43"/>
      <c r="O67" s="43"/>
      <c r="P67" s="43"/>
      <c r="Q67" s="43"/>
      <c r="R67" s="43"/>
      <c r="S67" s="43"/>
    </row>
    <row r="68" spans="1:19" x14ac:dyDescent="0.25">
      <c r="A68" s="32">
        <f t="shared" si="0"/>
        <v>54</v>
      </c>
      <c r="B68" s="31"/>
      <c r="C68" s="43"/>
      <c r="D68" s="43"/>
      <c r="E68" s="43"/>
      <c r="F68" s="43"/>
      <c r="G68" s="43"/>
      <c r="H68" s="43"/>
      <c r="I68" s="43"/>
      <c r="J68" s="43"/>
      <c r="K68" s="43"/>
      <c r="L68" s="43"/>
      <c r="M68" s="43"/>
      <c r="N68" s="43"/>
      <c r="O68" s="43"/>
      <c r="P68" s="43"/>
      <c r="Q68" s="43"/>
      <c r="R68" s="43"/>
      <c r="S68" s="43"/>
    </row>
    <row r="69" spans="1:19" ht="13.8" thickBot="1" x14ac:dyDescent="0.3">
      <c r="A69" s="32">
        <f t="shared" si="0"/>
        <v>55</v>
      </c>
      <c r="B69" s="29" t="s">
        <v>48</v>
      </c>
      <c r="C69" s="48">
        <f>SUM(C66:C68)</f>
        <v>0</v>
      </c>
      <c r="D69" s="48">
        <f>SUM(D66:D68)</f>
        <v>0</v>
      </c>
      <c r="E69" s="48">
        <f>SUM(E66:E68)</f>
        <v>0</v>
      </c>
      <c r="F69" s="48">
        <f>SUM(F66:F68)</f>
        <v>0</v>
      </c>
      <c r="G69" s="48">
        <f>SUM(G66:G68)</f>
        <v>0</v>
      </c>
      <c r="H69" s="43"/>
      <c r="I69" s="48">
        <f>SUM(I66:I68)</f>
        <v>0</v>
      </c>
      <c r="J69" s="48">
        <f>SUM(J66:J68)</f>
        <v>0</v>
      </c>
      <c r="K69" s="48">
        <f>SUM(K66:K68)</f>
        <v>0</v>
      </c>
      <c r="L69" s="43"/>
      <c r="M69" s="48">
        <f>SUM(M66:M68)</f>
        <v>0</v>
      </c>
      <c r="N69" s="48">
        <f>SUM(N66:N68)</f>
        <v>0</v>
      </c>
      <c r="O69" s="48">
        <f>SUM(O66:O68)</f>
        <v>0</v>
      </c>
      <c r="P69" s="43"/>
      <c r="Q69" s="48">
        <f>SUM(Q66:Q68)</f>
        <v>0</v>
      </c>
      <c r="R69" s="48">
        <f>SUM(R66:R68)</f>
        <v>0</v>
      </c>
      <c r="S69" s="48">
        <f>SUM(S66:S68)</f>
        <v>0</v>
      </c>
    </row>
    <row r="70" spans="1:19" ht="13.8" thickTop="1" x14ac:dyDescent="0.25">
      <c r="A70" s="32"/>
      <c r="C70" s="49"/>
      <c r="D70" s="49"/>
      <c r="E70" s="49"/>
      <c r="F70" s="49"/>
      <c r="G70" s="49"/>
      <c r="H70" s="43"/>
      <c r="I70" s="49"/>
      <c r="J70" s="49"/>
      <c r="K70" s="49"/>
      <c r="L70" s="43"/>
      <c r="M70" s="49"/>
      <c r="N70" s="49"/>
      <c r="O70" s="49"/>
      <c r="P70" s="43"/>
      <c r="Q70" s="49"/>
      <c r="R70" s="49"/>
      <c r="S70" s="49"/>
    </row>
    <row r="71" spans="1:19" x14ac:dyDescent="0.25">
      <c r="A71" s="32"/>
      <c r="C71" s="43"/>
      <c r="D71" s="43"/>
      <c r="E71" s="43"/>
      <c r="F71" s="43"/>
      <c r="G71" s="43"/>
      <c r="H71" s="43"/>
      <c r="I71" s="43"/>
      <c r="J71" s="43"/>
      <c r="K71" s="43"/>
      <c r="L71" s="43"/>
      <c r="M71" s="43"/>
      <c r="N71" s="43"/>
      <c r="O71" s="43"/>
      <c r="P71" s="43"/>
      <c r="Q71" s="43"/>
      <c r="R71" s="43"/>
      <c r="S71" s="43"/>
    </row>
  </sheetData>
  <pageMargins left="0.75" right="0.25" top="0.5" bottom="0.5" header="0.25" footer="0.25"/>
  <pageSetup scale="36" orientation="landscape" r:id="rId1"/>
  <headerFooter alignWithMargins="0">
    <oddHeader>&amp;RSTATEMENT AF
PAGE &amp;P OF &amp;N</oddHeader>
  </headerFooter>
  <rowBreaks count="1" manualBreakCount="1">
    <brk id="35" max="18" man="1"/>
  </rowBreaks>
  <colBreaks count="3" manualBreakCount="3">
    <brk id="7" max="112" man="1"/>
    <brk id="11" max="1048575" man="1"/>
    <brk id="15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T35"/>
  <sheetViews>
    <sheetView showOutlineSymbols="0" zoomScaleNormal="100" workbookViewId="0">
      <pane xSplit="2" ySplit="13" topLeftCell="C14" activePane="bottomRight" state="frozen"/>
      <selection pane="topRight" activeCell="C1" sqref="C1"/>
      <selection pane="bottomLeft" activeCell="A14" sqref="A14"/>
      <selection pane="bottomRight" activeCell="C14" sqref="C14"/>
    </sheetView>
  </sheetViews>
  <sheetFormatPr defaultColWidth="12.6640625" defaultRowHeight="13.2" x14ac:dyDescent="0.25"/>
  <cols>
    <col min="1" max="1" width="5.88671875" style="26" customWidth="1"/>
    <col min="2" max="2" width="54.33203125" style="28" bestFit="1" customWidth="1"/>
    <col min="3" max="7" width="15.6640625" style="28" customWidth="1"/>
    <col min="8" max="8" width="3.109375" style="28" customWidth="1"/>
    <col min="9" max="11" width="15.6640625" style="28" customWidth="1"/>
    <col min="12" max="12" width="3" style="28" customWidth="1"/>
    <col min="13" max="15" width="15.6640625" style="28" customWidth="1"/>
    <col min="16" max="16" width="2.88671875" style="28" customWidth="1"/>
    <col min="17" max="19" width="15.6640625" style="28" customWidth="1"/>
    <col min="20" max="20" width="17.6640625" style="28" bestFit="1" customWidth="1"/>
    <col min="21" max="16384" width="12.6640625" style="28"/>
  </cols>
  <sheetData>
    <row r="1" spans="1:20" x14ac:dyDescent="0.25">
      <c r="B1" s="27" t="s">
        <v>86</v>
      </c>
      <c r="G1" s="29"/>
      <c r="H1" s="29"/>
      <c r="I1" s="29"/>
      <c r="J1" s="29"/>
      <c r="K1" s="29"/>
      <c r="L1" s="29"/>
      <c r="T1" s="30"/>
    </row>
    <row r="2" spans="1:20" x14ac:dyDescent="0.25">
      <c r="B2" s="27" t="s">
        <v>67</v>
      </c>
      <c r="G2" s="31"/>
      <c r="H2" s="31"/>
      <c r="I2" s="31"/>
      <c r="J2" s="31"/>
      <c r="K2" s="31"/>
      <c r="L2" s="31"/>
      <c r="T2" s="31"/>
    </row>
    <row r="3" spans="1:20" x14ac:dyDescent="0.25">
      <c r="B3" s="27" t="s">
        <v>61</v>
      </c>
    </row>
    <row r="4" spans="1:20" x14ac:dyDescent="0.25">
      <c r="B4" s="32"/>
    </row>
    <row r="5" spans="1:20" x14ac:dyDescent="0.25">
      <c r="B5" s="33"/>
    </row>
    <row r="6" spans="1:20" x14ac:dyDescent="0.25">
      <c r="G6" s="34" t="s">
        <v>68</v>
      </c>
      <c r="H6" s="34"/>
      <c r="I6" s="34"/>
      <c r="J6" s="34"/>
      <c r="K6" s="34"/>
      <c r="L6" s="34"/>
    </row>
    <row r="8" spans="1:20" x14ac:dyDescent="0.25">
      <c r="B8" s="35" t="s">
        <v>2</v>
      </c>
      <c r="C8" s="35" t="s">
        <v>3</v>
      </c>
      <c r="D8" s="35" t="s">
        <v>4</v>
      </c>
      <c r="E8" s="35" t="s">
        <v>5</v>
      </c>
      <c r="F8" s="35" t="s">
        <v>6</v>
      </c>
      <c r="G8" s="35" t="s">
        <v>7</v>
      </c>
      <c r="H8" s="35"/>
      <c r="I8" s="35" t="s">
        <v>8</v>
      </c>
      <c r="J8" s="35" t="s">
        <v>9</v>
      </c>
      <c r="K8" s="35" t="s">
        <v>10</v>
      </c>
      <c r="L8" s="35"/>
      <c r="M8" s="35" t="s">
        <v>11</v>
      </c>
      <c r="N8" s="35" t="s">
        <v>12</v>
      </c>
      <c r="O8" s="35" t="s">
        <v>13</v>
      </c>
      <c r="Q8" s="35" t="s">
        <v>14</v>
      </c>
      <c r="R8" s="35" t="s">
        <v>15</v>
      </c>
      <c r="S8" s="35" t="s">
        <v>16</v>
      </c>
    </row>
    <row r="10" spans="1:20" x14ac:dyDescent="0.25">
      <c r="C10" s="36" t="s">
        <v>17</v>
      </c>
      <c r="D10" s="36"/>
      <c r="E10" s="37" t="s">
        <v>18</v>
      </c>
      <c r="F10" s="36"/>
      <c r="G10" s="38" t="s">
        <v>19</v>
      </c>
      <c r="H10" s="38"/>
      <c r="I10" s="39" t="s">
        <v>20</v>
      </c>
      <c r="J10" s="36"/>
      <c r="K10" s="36"/>
      <c r="L10" s="38"/>
      <c r="M10" s="39" t="s">
        <v>63</v>
      </c>
      <c r="N10" s="36"/>
      <c r="O10" s="36"/>
      <c r="Q10" s="36" t="s">
        <v>60</v>
      </c>
      <c r="R10" s="36"/>
      <c r="S10" s="36"/>
    </row>
    <row r="11" spans="1:20" x14ac:dyDescent="0.25">
      <c r="C11" s="40"/>
      <c r="D11" s="40"/>
      <c r="G11" s="38" t="s">
        <v>21</v>
      </c>
      <c r="H11" s="38"/>
      <c r="I11" s="40"/>
      <c r="J11" s="40"/>
      <c r="K11" s="40"/>
      <c r="L11" s="38"/>
      <c r="M11" s="40"/>
      <c r="N11" s="40"/>
      <c r="O11" s="40"/>
      <c r="Q11" s="40"/>
      <c r="R11" s="40"/>
      <c r="S11" s="40"/>
    </row>
    <row r="12" spans="1:20" x14ac:dyDescent="0.25">
      <c r="C12" s="38" t="s">
        <v>22</v>
      </c>
      <c r="D12" s="38" t="s">
        <v>22</v>
      </c>
      <c r="E12" s="38" t="s">
        <v>22</v>
      </c>
      <c r="F12" s="38" t="s">
        <v>22</v>
      </c>
      <c r="G12" s="38" t="s">
        <v>23</v>
      </c>
      <c r="H12" s="38"/>
      <c r="L12" s="38"/>
    </row>
    <row r="13" spans="1:20" x14ac:dyDescent="0.25">
      <c r="B13" s="35" t="s">
        <v>24</v>
      </c>
      <c r="C13" s="35" t="s">
        <v>62</v>
      </c>
      <c r="D13" s="35" t="s">
        <v>59</v>
      </c>
      <c r="E13" s="35" t="str">
        <f>C13</f>
        <v>OF 12-31-15</v>
      </c>
      <c r="F13" s="35" t="str">
        <f>D13</f>
        <v>OF 12-31-14</v>
      </c>
      <c r="G13" s="35" t="s">
        <v>25</v>
      </c>
      <c r="H13" s="35"/>
      <c r="I13" s="35"/>
      <c r="J13" s="35" t="s">
        <v>26</v>
      </c>
      <c r="K13" s="35"/>
      <c r="L13" s="35"/>
      <c r="M13" s="35"/>
      <c r="N13" s="35" t="s">
        <v>26</v>
      </c>
      <c r="O13" s="35"/>
      <c r="Q13" s="35"/>
      <c r="R13" s="35" t="s">
        <v>26</v>
      </c>
      <c r="S13" s="35"/>
    </row>
    <row r="15" spans="1:20" x14ac:dyDescent="0.25">
      <c r="A15" s="41">
        <v>1</v>
      </c>
      <c r="B15" s="42" t="s">
        <v>69</v>
      </c>
      <c r="C15" s="43"/>
      <c r="D15" s="43"/>
      <c r="E15" s="43"/>
      <c r="F15" s="44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3"/>
    </row>
    <row r="16" spans="1:20" x14ac:dyDescent="0.25">
      <c r="A16" s="41">
        <f t="shared" ref="A16:A31" si="0">A15+1</f>
        <v>2</v>
      </c>
      <c r="B16" s="43"/>
      <c r="C16" s="43"/>
      <c r="D16" s="43"/>
      <c r="E16" s="43"/>
      <c r="F16" s="43"/>
      <c r="G16" s="43"/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43"/>
    </row>
    <row r="17" spans="1:20" x14ac:dyDescent="0.25">
      <c r="A17" s="41">
        <f t="shared" si="0"/>
        <v>3</v>
      </c>
      <c r="B17" s="43" t="s">
        <v>70</v>
      </c>
      <c r="C17" s="43">
        <f t="shared" ref="C17:C22" si="1">SUM(M17:O17)</f>
        <v>2</v>
      </c>
      <c r="D17" s="43">
        <f t="shared" ref="D17:D22" si="2">SUM(Q17:S17)</f>
        <v>0</v>
      </c>
      <c r="E17" s="43"/>
      <c r="F17" s="43"/>
      <c r="G17" s="43">
        <f t="shared" ref="G17:G22" si="3">ROUND(SUM(C17:F17)/2,0)</f>
        <v>1</v>
      </c>
      <c r="H17" s="43"/>
      <c r="I17" s="54"/>
      <c r="J17" s="54">
        <f t="shared" ref="J17:J22" si="4">(N17+R17)/2</f>
        <v>1</v>
      </c>
      <c r="K17" s="54"/>
      <c r="L17" s="43"/>
      <c r="M17" s="43"/>
      <c r="N17" s="45">
        <v>2</v>
      </c>
      <c r="O17" s="43"/>
      <c r="P17" s="43"/>
      <c r="Q17" s="43"/>
      <c r="R17" s="45">
        <v>0</v>
      </c>
      <c r="S17" s="43"/>
      <c r="T17" s="43"/>
    </row>
    <row r="18" spans="1:20" x14ac:dyDescent="0.25">
      <c r="A18" s="41">
        <f t="shared" si="0"/>
        <v>4</v>
      </c>
      <c r="B18" s="42" t="s">
        <v>71</v>
      </c>
      <c r="C18" s="43">
        <f t="shared" si="1"/>
        <v>266455.09000000003</v>
      </c>
      <c r="D18" s="43">
        <f t="shared" si="2"/>
        <v>12923.69</v>
      </c>
      <c r="E18" s="43"/>
      <c r="F18" s="43"/>
      <c r="G18" s="43">
        <f t="shared" si="3"/>
        <v>139689</v>
      </c>
      <c r="H18" s="43"/>
      <c r="I18" s="54"/>
      <c r="J18" s="54">
        <f t="shared" si="4"/>
        <v>139689.39000000001</v>
      </c>
      <c r="K18" s="54"/>
      <c r="L18" s="43"/>
      <c r="M18" s="43"/>
      <c r="N18" s="45">
        <v>266455.09000000003</v>
      </c>
      <c r="O18" s="43"/>
      <c r="P18" s="43"/>
      <c r="Q18" s="43"/>
      <c r="R18" s="45">
        <v>12923.69</v>
      </c>
      <c r="S18" s="43"/>
      <c r="T18" s="43"/>
    </row>
    <row r="19" spans="1:20" x14ac:dyDescent="0.25">
      <c r="A19" s="41">
        <f t="shared" si="0"/>
        <v>5</v>
      </c>
      <c r="B19" s="42" t="s">
        <v>72</v>
      </c>
      <c r="C19" s="43">
        <f t="shared" si="1"/>
        <v>0</v>
      </c>
      <c r="D19" s="43">
        <f t="shared" si="2"/>
        <v>0</v>
      </c>
      <c r="E19" s="43"/>
      <c r="F19" s="43"/>
      <c r="G19" s="43">
        <f t="shared" si="3"/>
        <v>0</v>
      </c>
      <c r="H19" s="43"/>
      <c r="I19" s="54"/>
      <c r="J19" s="54">
        <f t="shared" si="4"/>
        <v>0</v>
      </c>
      <c r="K19" s="54"/>
      <c r="L19" s="43"/>
      <c r="M19" s="43"/>
      <c r="N19" s="45">
        <v>0</v>
      </c>
      <c r="O19" s="43"/>
      <c r="P19" s="43"/>
      <c r="Q19" s="43"/>
      <c r="R19" s="45">
        <v>0</v>
      </c>
      <c r="S19" s="43"/>
      <c r="T19" s="43"/>
    </row>
    <row r="20" spans="1:20" x14ac:dyDescent="0.25">
      <c r="A20" s="41">
        <f t="shared" si="0"/>
        <v>6</v>
      </c>
      <c r="B20" s="42" t="s">
        <v>53</v>
      </c>
      <c r="C20" s="43">
        <f t="shared" si="1"/>
        <v>85887.25</v>
      </c>
      <c r="D20" s="43">
        <f t="shared" si="2"/>
        <v>20329.45</v>
      </c>
      <c r="E20" s="43"/>
      <c r="F20" s="43"/>
      <c r="G20" s="43">
        <f t="shared" si="3"/>
        <v>53108</v>
      </c>
      <c r="H20" s="43"/>
      <c r="I20" s="54"/>
      <c r="J20" s="54">
        <f t="shared" si="4"/>
        <v>53108.35</v>
      </c>
      <c r="K20" s="54"/>
      <c r="L20" s="43"/>
      <c r="M20" s="43"/>
      <c r="N20" s="45">
        <v>85887.25</v>
      </c>
      <c r="O20" s="43"/>
      <c r="P20" s="43"/>
      <c r="Q20" s="43"/>
      <c r="R20" s="45">
        <v>20329.45</v>
      </c>
      <c r="S20" s="43"/>
      <c r="T20" s="43"/>
    </row>
    <row r="21" spans="1:20" x14ac:dyDescent="0.25">
      <c r="A21" s="41">
        <f t="shared" si="0"/>
        <v>7</v>
      </c>
      <c r="B21" s="43" t="s">
        <v>73</v>
      </c>
      <c r="C21" s="43">
        <f t="shared" si="1"/>
        <v>593</v>
      </c>
      <c r="D21" s="43">
        <f t="shared" si="2"/>
        <v>593</v>
      </c>
      <c r="E21" s="43"/>
      <c r="F21" s="43"/>
      <c r="G21" s="43">
        <f t="shared" si="3"/>
        <v>593</v>
      </c>
      <c r="H21" s="43"/>
      <c r="I21" s="54"/>
      <c r="J21" s="54">
        <f t="shared" si="4"/>
        <v>593</v>
      </c>
      <c r="K21" s="54"/>
      <c r="L21" s="43"/>
      <c r="M21" s="43"/>
      <c r="N21" s="45">
        <v>593</v>
      </c>
      <c r="O21" s="43"/>
      <c r="P21" s="43"/>
      <c r="Q21" s="43"/>
      <c r="R21" s="45">
        <v>593</v>
      </c>
      <c r="S21" s="43"/>
      <c r="T21" s="43"/>
    </row>
    <row r="22" spans="1:20" x14ac:dyDescent="0.25">
      <c r="A22" s="41">
        <f t="shared" si="0"/>
        <v>8</v>
      </c>
      <c r="B22" s="43" t="s">
        <v>74</v>
      </c>
      <c r="C22" s="43">
        <f t="shared" si="1"/>
        <v>0</v>
      </c>
      <c r="D22" s="43">
        <f t="shared" si="2"/>
        <v>0</v>
      </c>
      <c r="E22" s="43"/>
      <c r="F22" s="43"/>
      <c r="G22" s="43">
        <f t="shared" si="3"/>
        <v>0</v>
      </c>
      <c r="H22" s="43"/>
      <c r="I22" s="54"/>
      <c r="J22" s="54">
        <f t="shared" si="4"/>
        <v>0</v>
      </c>
      <c r="K22" s="54"/>
      <c r="L22" s="43"/>
      <c r="M22" s="43"/>
      <c r="N22" s="45">
        <v>0</v>
      </c>
      <c r="O22" s="43"/>
      <c r="P22" s="43"/>
      <c r="Q22" s="43"/>
      <c r="R22" s="45">
        <v>0</v>
      </c>
      <c r="S22" s="43"/>
      <c r="T22" s="43"/>
    </row>
    <row r="23" spans="1:20" x14ac:dyDescent="0.25">
      <c r="A23" s="41">
        <f t="shared" si="0"/>
        <v>9</v>
      </c>
      <c r="B23" s="43" t="s">
        <v>29</v>
      </c>
      <c r="C23" s="46">
        <v>66.760000000000005</v>
      </c>
      <c r="D23" s="46">
        <v>133.61000000000001</v>
      </c>
      <c r="E23" s="43">
        <f t="shared" ref="E23:F28" si="5">-C23</f>
        <v>-66.760000000000005</v>
      </c>
      <c r="F23" s="43">
        <f t="shared" si="5"/>
        <v>-133.61000000000001</v>
      </c>
      <c r="G23" s="43">
        <f t="shared" ref="G23:G29" si="6">ROUND(SUM(C23:F23)/2,0)</f>
        <v>0</v>
      </c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</row>
    <row r="24" spans="1:20" x14ac:dyDescent="0.25">
      <c r="A24" s="41">
        <f t="shared" si="0"/>
        <v>10</v>
      </c>
      <c r="B24" s="43" t="s">
        <v>75</v>
      </c>
      <c r="C24" s="46">
        <v>0</v>
      </c>
      <c r="D24" s="46">
        <v>0</v>
      </c>
      <c r="E24" s="43">
        <f t="shared" si="5"/>
        <v>0</v>
      </c>
      <c r="F24" s="43">
        <f t="shared" si="5"/>
        <v>0</v>
      </c>
      <c r="G24" s="43">
        <f t="shared" si="6"/>
        <v>0</v>
      </c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</row>
    <row r="25" spans="1:20" x14ac:dyDescent="0.25">
      <c r="A25" s="41">
        <f t="shared" si="0"/>
        <v>11</v>
      </c>
      <c r="B25" s="43" t="s">
        <v>76</v>
      </c>
      <c r="C25" s="46">
        <v>0</v>
      </c>
      <c r="D25" s="46">
        <v>0</v>
      </c>
      <c r="E25" s="43">
        <f t="shared" si="5"/>
        <v>0</v>
      </c>
      <c r="F25" s="43">
        <f t="shared" si="5"/>
        <v>0</v>
      </c>
      <c r="G25" s="43">
        <f t="shared" si="6"/>
        <v>0</v>
      </c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</row>
    <row r="26" spans="1:20" x14ac:dyDescent="0.25">
      <c r="A26" s="41">
        <f t="shared" si="0"/>
        <v>12</v>
      </c>
      <c r="B26" s="43" t="s">
        <v>77</v>
      </c>
      <c r="C26" s="46">
        <v>0</v>
      </c>
      <c r="D26" s="46">
        <v>0</v>
      </c>
      <c r="E26" s="43">
        <f t="shared" si="5"/>
        <v>0</v>
      </c>
      <c r="F26" s="43">
        <f t="shared" si="5"/>
        <v>0</v>
      </c>
      <c r="G26" s="43">
        <f t="shared" si="6"/>
        <v>0</v>
      </c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</row>
    <row r="27" spans="1:20" x14ac:dyDescent="0.25">
      <c r="A27" s="41">
        <f t="shared" si="0"/>
        <v>13</v>
      </c>
      <c r="B27" s="42" t="s">
        <v>78</v>
      </c>
      <c r="C27" s="46">
        <v>0</v>
      </c>
      <c r="D27" s="46">
        <v>0</v>
      </c>
      <c r="E27" s="43">
        <f t="shared" si="5"/>
        <v>0</v>
      </c>
      <c r="F27" s="43">
        <f t="shared" si="5"/>
        <v>0</v>
      </c>
      <c r="G27" s="43">
        <f t="shared" si="6"/>
        <v>0</v>
      </c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</row>
    <row r="28" spans="1:20" x14ac:dyDescent="0.25">
      <c r="A28" s="41">
        <f t="shared" si="0"/>
        <v>14</v>
      </c>
      <c r="B28" s="42" t="s">
        <v>79</v>
      </c>
      <c r="C28" s="46">
        <v>0</v>
      </c>
      <c r="D28" s="46">
        <v>0</v>
      </c>
      <c r="E28" s="43">
        <f t="shared" si="5"/>
        <v>0</v>
      </c>
      <c r="F28" s="43">
        <f t="shared" si="5"/>
        <v>0</v>
      </c>
      <c r="G28" s="43">
        <f t="shared" si="6"/>
        <v>0</v>
      </c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</row>
    <row r="29" spans="1:20" x14ac:dyDescent="0.25">
      <c r="A29" s="41">
        <f t="shared" si="0"/>
        <v>15</v>
      </c>
      <c r="B29" s="42" t="s">
        <v>80</v>
      </c>
      <c r="C29" s="43">
        <f>SUM(M29:O29)</f>
        <v>0</v>
      </c>
      <c r="D29" s="43">
        <f>SUM(Q29:S29)</f>
        <v>15387.65</v>
      </c>
      <c r="E29" s="43"/>
      <c r="F29" s="43"/>
      <c r="G29" s="43">
        <f t="shared" si="6"/>
        <v>7694</v>
      </c>
      <c r="H29" s="43"/>
      <c r="I29" s="54"/>
      <c r="J29" s="54">
        <f>(N29+R29)/2</f>
        <v>7693.8249999999998</v>
      </c>
      <c r="K29" s="54"/>
      <c r="L29" s="43"/>
      <c r="M29" s="43"/>
      <c r="N29" s="46">
        <v>0</v>
      </c>
      <c r="O29" s="43"/>
      <c r="P29" s="43"/>
      <c r="Q29" s="43"/>
      <c r="R29" s="46">
        <v>15387.65</v>
      </c>
      <c r="S29" s="43"/>
      <c r="T29" s="43"/>
    </row>
    <row r="30" spans="1:20" x14ac:dyDescent="0.25">
      <c r="A30" s="41">
        <f t="shared" si="0"/>
        <v>16</v>
      </c>
      <c r="B30" s="43"/>
      <c r="C30" s="43"/>
      <c r="D30" s="43"/>
      <c r="E30" s="43"/>
      <c r="F30" s="43"/>
      <c r="G30" s="43"/>
      <c r="H30" s="43"/>
      <c r="I30" s="43"/>
      <c r="J30" s="43"/>
      <c r="K30" s="43"/>
      <c r="L30" s="43"/>
      <c r="M30" s="43"/>
      <c r="N30" s="43"/>
      <c r="O30" s="43"/>
      <c r="P30" s="43"/>
      <c r="Q30" s="43"/>
      <c r="R30" s="43"/>
      <c r="S30" s="43"/>
      <c r="T30" s="43"/>
    </row>
    <row r="31" spans="1:20" ht="13.8" thickBot="1" x14ac:dyDescent="0.3">
      <c r="A31" s="41">
        <f t="shared" si="0"/>
        <v>17</v>
      </c>
      <c r="B31" s="42" t="s">
        <v>81</v>
      </c>
      <c r="C31" s="47">
        <f t="shared" ref="C31:D31" si="7">SUM(C17:C30)</f>
        <v>353004.10000000003</v>
      </c>
      <c r="D31" s="47">
        <f t="shared" si="7"/>
        <v>49367.4</v>
      </c>
      <c r="E31" s="47">
        <f t="shared" ref="E31:G31" si="8">SUM(E17:E30)</f>
        <v>-66.760000000000005</v>
      </c>
      <c r="F31" s="47">
        <f t="shared" si="8"/>
        <v>-133.61000000000001</v>
      </c>
      <c r="G31" s="47">
        <f t="shared" si="8"/>
        <v>201085</v>
      </c>
      <c r="H31" s="43"/>
      <c r="I31" s="47">
        <f t="shared" ref="I31:K31" si="9">SUM(I17:I30)</f>
        <v>0</v>
      </c>
      <c r="J31" s="47">
        <f t="shared" si="9"/>
        <v>201085.56500000003</v>
      </c>
      <c r="K31" s="47">
        <f t="shared" si="9"/>
        <v>0</v>
      </c>
      <c r="L31" s="43"/>
      <c r="M31" s="47">
        <f t="shared" ref="M31:O31" si="10">SUM(M17:M30)</f>
        <v>0</v>
      </c>
      <c r="N31" s="47">
        <f t="shared" si="10"/>
        <v>352937.34</v>
      </c>
      <c r="O31" s="47">
        <f t="shared" si="10"/>
        <v>0</v>
      </c>
      <c r="P31" s="43"/>
      <c r="Q31" s="47">
        <f t="shared" ref="Q31:S31" si="11">SUM(Q17:Q30)</f>
        <v>0</v>
      </c>
      <c r="R31" s="47">
        <f t="shared" si="11"/>
        <v>49233.79</v>
      </c>
      <c r="S31" s="47">
        <f t="shared" si="11"/>
        <v>0</v>
      </c>
      <c r="T31" s="43"/>
    </row>
    <row r="32" spans="1:20" ht="13.8" thickTop="1" x14ac:dyDescent="0.25">
      <c r="A32" s="55"/>
      <c r="B32" s="43"/>
      <c r="C32" s="43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</row>
    <row r="33" spans="1:20" x14ac:dyDescent="0.25">
      <c r="A33" s="55"/>
      <c r="B33" s="43"/>
      <c r="C33" s="43"/>
      <c r="D33" s="43"/>
      <c r="E33" s="43"/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43"/>
      <c r="T33" s="43"/>
    </row>
    <row r="34" spans="1:20" x14ac:dyDescent="0.25">
      <c r="A34" s="55"/>
      <c r="B34" s="43"/>
      <c r="C34" s="42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</row>
    <row r="35" spans="1:20" x14ac:dyDescent="0.25">
      <c r="A35" s="55"/>
      <c r="B35" s="43"/>
      <c r="C35" s="42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</row>
  </sheetData>
  <pageMargins left="0.5" right="0.25" top="0.75" bottom="0.5" header="0.25" footer="0"/>
  <pageSetup scale="37" fitToHeight="0" orientation="landscape" r:id="rId1"/>
  <headerFooter alignWithMargins="0">
    <oddHeader>&amp;RSTATEMENT AG-3
PAGE &amp;P OF &amp;N</oddHeader>
  </headerFooter>
  <colBreaks count="3" manualBreakCount="3">
    <brk id="7" min="14" max="78" man="1"/>
    <brk id="12" min="14" max="78" man="1"/>
    <brk id="15" min="14" max="78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autoPageBreaks="0" fitToPage="1"/>
  </sheetPr>
  <dimension ref="A1:S74"/>
  <sheetViews>
    <sheetView showOutlineSymbols="0" zoomScaleNormal="100" workbookViewId="0">
      <pane xSplit="2" ySplit="13" topLeftCell="C14" activePane="bottomRight" state="frozen"/>
      <selection pane="topRight" activeCell="C1" sqref="C1"/>
      <selection pane="bottomLeft" activeCell="A14" sqref="A14"/>
      <selection pane="bottomRight" activeCell="C14" sqref="C14"/>
    </sheetView>
  </sheetViews>
  <sheetFormatPr defaultColWidth="12.6640625" defaultRowHeight="13.2" x14ac:dyDescent="0.25"/>
  <cols>
    <col min="1" max="1" width="4.6640625" style="26" customWidth="1"/>
    <col min="2" max="2" width="54.6640625" style="28" customWidth="1"/>
    <col min="3" max="7" width="15.6640625" style="28" customWidth="1"/>
    <col min="8" max="8" width="2.6640625" style="28" customWidth="1"/>
    <col min="9" max="11" width="15.6640625" style="28" customWidth="1"/>
    <col min="12" max="12" width="2.6640625" style="28" customWidth="1"/>
    <col min="13" max="15" width="15.6640625" style="28" customWidth="1"/>
    <col min="16" max="16" width="2.6640625" style="28" customWidth="1"/>
    <col min="17" max="19" width="15.6640625" style="28" customWidth="1"/>
    <col min="20" max="16384" width="12.6640625" style="28"/>
  </cols>
  <sheetData>
    <row r="1" spans="1:19" x14ac:dyDescent="0.25">
      <c r="B1" s="27" t="s">
        <v>88</v>
      </c>
      <c r="G1" s="31"/>
      <c r="H1" s="31"/>
      <c r="I1" s="31"/>
      <c r="J1" s="31"/>
      <c r="K1" s="31"/>
      <c r="L1" s="31"/>
      <c r="S1" s="31"/>
    </row>
    <row r="2" spans="1:19" x14ac:dyDescent="0.25">
      <c r="B2" s="27" t="s">
        <v>0</v>
      </c>
      <c r="G2" s="31"/>
      <c r="H2" s="31"/>
      <c r="I2" s="31"/>
      <c r="J2" s="31"/>
      <c r="K2" s="31"/>
      <c r="L2" s="31"/>
      <c r="S2" s="29"/>
    </row>
    <row r="3" spans="1:19" x14ac:dyDescent="0.25">
      <c r="B3" s="27" t="s">
        <v>61</v>
      </c>
    </row>
    <row r="4" spans="1:19" x14ac:dyDescent="0.25">
      <c r="G4" s="34" t="s">
        <v>1</v>
      </c>
      <c r="H4" s="34"/>
      <c r="I4" s="34"/>
      <c r="J4" s="34"/>
      <c r="K4" s="34"/>
      <c r="L4" s="34"/>
    </row>
    <row r="5" spans="1:19" x14ac:dyDescent="0.25">
      <c r="B5" s="33"/>
    </row>
    <row r="8" spans="1:19" x14ac:dyDescent="0.25">
      <c r="B8" s="35" t="s">
        <v>2</v>
      </c>
      <c r="C8" s="35" t="s">
        <v>3</v>
      </c>
      <c r="D8" s="35" t="s">
        <v>4</v>
      </c>
      <c r="E8" s="35" t="s">
        <v>5</v>
      </c>
      <c r="F8" s="35" t="s">
        <v>6</v>
      </c>
      <c r="G8" s="35" t="s">
        <v>7</v>
      </c>
      <c r="H8" s="35"/>
      <c r="I8" s="35" t="s">
        <v>8</v>
      </c>
      <c r="J8" s="35" t="s">
        <v>9</v>
      </c>
      <c r="K8" s="35" t="s">
        <v>10</v>
      </c>
      <c r="L8" s="35"/>
      <c r="M8" s="35" t="s">
        <v>11</v>
      </c>
      <c r="N8" s="35" t="s">
        <v>12</v>
      </c>
      <c r="O8" s="35" t="s">
        <v>13</v>
      </c>
      <c r="Q8" s="35" t="s">
        <v>14</v>
      </c>
      <c r="R8" s="35" t="s">
        <v>15</v>
      </c>
      <c r="S8" s="35" t="s">
        <v>16</v>
      </c>
    </row>
    <row r="10" spans="1:19" x14ac:dyDescent="0.25">
      <c r="C10" s="36" t="s">
        <v>17</v>
      </c>
      <c r="D10" s="36"/>
      <c r="E10" s="37" t="s">
        <v>18</v>
      </c>
      <c r="F10" s="36"/>
      <c r="G10" s="38" t="s">
        <v>19</v>
      </c>
      <c r="H10" s="38"/>
      <c r="I10" s="39" t="s">
        <v>20</v>
      </c>
      <c r="J10" s="36"/>
      <c r="K10" s="36"/>
      <c r="L10" s="38"/>
      <c r="M10" s="36" t="s">
        <v>63</v>
      </c>
      <c r="N10" s="36"/>
      <c r="O10" s="36"/>
      <c r="Q10" s="36" t="s">
        <v>60</v>
      </c>
      <c r="R10" s="36"/>
      <c r="S10" s="36"/>
    </row>
    <row r="11" spans="1:19" x14ac:dyDescent="0.25">
      <c r="C11" s="40"/>
      <c r="D11" s="40"/>
      <c r="G11" s="38" t="s">
        <v>21</v>
      </c>
      <c r="H11" s="38"/>
      <c r="I11" s="40"/>
      <c r="J11" s="40"/>
      <c r="K11" s="40"/>
      <c r="L11" s="38"/>
      <c r="M11" s="40"/>
      <c r="N11" s="40"/>
      <c r="O11" s="40"/>
      <c r="Q11" s="40"/>
      <c r="R11" s="40"/>
      <c r="S11" s="40"/>
    </row>
    <row r="12" spans="1:19" x14ac:dyDescent="0.25">
      <c r="C12" s="38" t="s">
        <v>22</v>
      </c>
      <c r="D12" s="38" t="s">
        <v>22</v>
      </c>
      <c r="E12" s="38" t="s">
        <v>22</v>
      </c>
      <c r="F12" s="38" t="s">
        <v>22</v>
      </c>
      <c r="G12" s="38" t="s">
        <v>23</v>
      </c>
      <c r="H12" s="38"/>
      <c r="L12" s="38"/>
    </row>
    <row r="13" spans="1:19" x14ac:dyDescent="0.25">
      <c r="B13" s="35" t="s">
        <v>24</v>
      </c>
      <c r="C13" s="35" t="s">
        <v>62</v>
      </c>
      <c r="D13" s="35" t="s">
        <v>59</v>
      </c>
      <c r="E13" s="35" t="str">
        <f>C13</f>
        <v>OF 12-31-15</v>
      </c>
      <c r="F13" s="35" t="str">
        <f>D13</f>
        <v>OF 12-31-14</v>
      </c>
      <c r="G13" s="35" t="s">
        <v>25</v>
      </c>
      <c r="H13" s="35"/>
      <c r="I13" s="35"/>
      <c r="J13" s="35" t="s">
        <v>26</v>
      </c>
      <c r="K13" s="35"/>
      <c r="L13" s="35"/>
      <c r="M13" s="35"/>
      <c r="N13" s="35" t="s">
        <v>26</v>
      </c>
      <c r="O13" s="35"/>
      <c r="Q13" s="35"/>
      <c r="R13" s="35" t="s">
        <v>26</v>
      </c>
      <c r="S13" s="35"/>
    </row>
    <row r="15" spans="1:19" x14ac:dyDescent="0.25">
      <c r="A15" s="32">
        <v>1</v>
      </c>
      <c r="B15" s="29" t="s">
        <v>27</v>
      </c>
      <c r="C15" s="43"/>
      <c r="D15" s="43"/>
      <c r="E15" s="43"/>
      <c r="F15" s="44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</row>
    <row r="16" spans="1:19" x14ac:dyDescent="0.25">
      <c r="A16" s="32">
        <f t="shared" ref="A16:A72" si="0">A15+1</f>
        <v>2</v>
      </c>
      <c r="B16" s="31"/>
      <c r="C16" s="43"/>
      <c r="D16" s="43"/>
      <c r="E16" s="43"/>
      <c r="F16" s="43"/>
      <c r="G16" s="43"/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3"/>
    </row>
    <row r="17" spans="1:19" x14ac:dyDescent="0.25">
      <c r="A17" s="32">
        <f t="shared" si="0"/>
        <v>3</v>
      </c>
      <c r="B17" s="29" t="s">
        <v>28</v>
      </c>
      <c r="C17" s="43">
        <f>SUM(M17:O17)</f>
        <v>0</v>
      </c>
      <c r="D17" s="43">
        <f>SUM(Q17:S17)</f>
        <v>0</v>
      </c>
      <c r="E17" s="43"/>
      <c r="F17" s="43"/>
      <c r="G17" s="43">
        <f>ROUND(SUM(C17:F17)/2,0)</f>
        <v>0</v>
      </c>
      <c r="H17" s="43"/>
      <c r="I17" s="43"/>
      <c r="J17" s="43">
        <f>(N17+R17)/2</f>
        <v>0</v>
      </c>
      <c r="K17" s="43"/>
      <c r="L17" s="43"/>
      <c r="M17" s="46"/>
      <c r="N17" s="46">
        <v>0</v>
      </c>
      <c r="O17" s="46"/>
      <c r="P17" s="43"/>
      <c r="Q17" s="46"/>
      <c r="R17" s="46">
        <v>0</v>
      </c>
      <c r="S17" s="46"/>
    </row>
    <row r="18" spans="1:19" x14ac:dyDescent="0.25">
      <c r="A18" s="32">
        <f t="shared" si="0"/>
        <v>4</v>
      </c>
      <c r="B18" s="31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</row>
    <row r="19" spans="1:19" x14ac:dyDescent="0.25">
      <c r="A19" s="32">
        <f t="shared" si="0"/>
        <v>5</v>
      </c>
      <c r="B19" s="29" t="s">
        <v>51</v>
      </c>
      <c r="C19" s="46">
        <v>0</v>
      </c>
      <c r="D19" s="46">
        <v>0</v>
      </c>
      <c r="E19" s="43">
        <f t="shared" ref="E19:F21" si="1">-C19</f>
        <v>0</v>
      </c>
      <c r="F19" s="43">
        <f t="shared" si="1"/>
        <v>0</v>
      </c>
      <c r="G19" s="43">
        <f>ROUND(SUM(C19:F19)/2,0)</f>
        <v>0</v>
      </c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</row>
    <row r="20" spans="1:19" x14ac:dyDescent="0.25">
      <c r="A20" s="32">
        <f t="shared" si="0"/>
        <v>6</v>
      </c>
      <c r="B20" s="31" t="s">
        <v>30</v>
      </c>
      <c r="C20" s="46">
        <v>0</v>
      </c>
      <c r="D20" s="46">
        <v>0</v>
      </c>
      <c r="E20" s="43">
        <f t="shared" si="1"/>
        <v>0</v>
      </c>
      <c r="F20" s="43">
        <f t="shared" si="1"/>
        <v>0</v>
      </c>
      <c r="G20" s="43">
        <f>ROUND(SUM(C20:F20)/2,0)</f>
        <v>0</v>
      </c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</row>
    <row r="21" spans="1:19" x14ac:dyDescent="0.25">
      <c r="A21" s="32">
        <f t="shared" si="0"/>
        <v>7</v>
      </c>
      <c r="B21" s="31" t="s">
        <v>31</v>
      </c>
      <c r="C21" s="46">
        <v>0</v>
      </c>
      <c r="D21" s="46">
        <v>0</v>
      </c>
      <c r="E21" s="43">
        <f t="shared" si="1"/>
        <v>0</v>
      </c>
      <c r="F21" s="43">
        <f t="shared" si="1"/>
        <v>0</v>
      </c>
      <c r="G21" s="43">
        <f>ROUND(SUM(C21:F21)/2,0)</f>
        <v>0</v>
      </c>
      <c r="H21" s="43"/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43"/>
    </row>
    <row r="22" spans="1:19" x14ac:dyDescent="0.25">
      <c r="A22" s="32">
        <f t="shared" si="0"/>
        <v>8</v>
      </c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</row>
    <row r="23" spans="1:19" ht="13.8" thickBot="1" x14ac:dyDescent="0.3">
      <c r="A23" s="32">
        <f t="shared" si="0"/>
        <v>9</v>
      </c>
      <c r="B23" s="29" t="s">
        <v>32</v>
      </c>
      <c r="C23" s="48">
        <f>SUM(C17:C22)</f>
        <v>0</v>
      </c>
      <c r="D23" s="48">
        <f>SUM(D17:D22)</f>
        <v>0</v>
      </c>
      <c r="E23" s="48">
        <f>SUM(E17:E22)</f>
        <v>0</v>
      </c>
      <c r="F23" s="48">
        <f>SUM(F17:F22)</f>
        <v>0</v>
      </c>
      <c r="G23" s="48">
        <f>SUM(G17:G22)</f>
        <v>0</v>
      </c>
      <c r="H23" s="43"/>
      <c r="I23" s="48">
        <f>SUM(I17:I22)</f>
        <v>0</v>
      </c>
      <c r="J23" s="48">
        <f>SUM(J17:J22)</f>
        <v>0</v>
      </c>
      <c r="K23" s="48">
        <f>SUM(K17:K22)</f>
        <v>0</v>
      </c>
      <c r="L23" s="43"/>
      <c r="M23" s="48">
        <f>SUM(M17:M22)</f>
        <v>0</v>
      </c>
      <c r="N23" s="48">
        <f>SUM(N17:N22)</f>
        <v>0</v>
      </c>
      <c r="O23" s="48">
        <f>SUM(O17:O22)</f>
        <v>0</v>
      </c>
      <c r="P23" s="43"/>
      <c r="Q23" s="48">
        <f>SUM(Q17:Q22)</f>
        <v>0</v>
      </c>
      <c r="R23" s="48">
        <f>SUM(R17:R22)</f>
        <v>0</v>
      </c>
      <c r="S23" s="48">
        <f>SUM(S17:S22)</f>
        <v>0</v>
      </c>
    </row>
    <row r="24" spans="1:19" ht="13.8" thickTop="1" x14ac:dyDescent="0.25">
      <c r="A24" s="32">
        <f t="shared" si="0"/>
        <v>10</v>
      </c>
      <c r="C24" s="49"/>
      <c r="D24" s="49"/>
      <c r="E24" s="49"/>
      <c r="F24" s="49"/>
      <c r="G24" s="49"/>
      <c r="H24" s="43"/>
      <c r="I24" s="49"/>
      <c r="J24" s="49"/>
      <c r="K24" s="49"/>
      <c r="L24" s="43"/>
      <c r="M24" s="49"/>
      <c r="N24" s="49"/>
      <c r="O24" s="49"/>
      <c r="P24" s="43"/>
      <c r="Q24" s="49"/>
      <c r="R24" s="49"/>
      <c r="S24" s="49"/>
    </row>
    <row r="25" spans="1:19" x14ac:dyDescent="0.25">
      <c r="A25" s="32">
        <f t="shared" si="0"/>
        <v>11</v>
      </c>
      <c r="C25" s="43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</row>
    <row r="26" spans="1:19" x14ac:dyDescent="0.25">
      <c r="A26" s="32">
        <f t="shared" si="0"/>
        <v>12</v>
      </c>
      <c r="B26" s="31" t="s">
        <v>33</v>
      </c>
      <c r="C26" s="43"/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</row>
    <row r="27" spans="1:19" x14ac:dyDescent="0.25">
      <c r="A27" s="32">
        <f t="shared" si="0"/>
        <v>13</v>
      </c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</row>
    <row r="28" spans="1:19" x14ac:dyDescent="0.25">
      <c r="A28" s="32">
        <f t="shared" si="0"/>
        <v>14</v>
      </c>
      <c r="B28" s="29" t="s">
        <v>56</v>
      </c>
      <c r="C28" s="43">
        <f>SUM(M28:O28)</f>
        <v>302712142.25999999</v>
      </c>
      <c r="D28" s="43">
        <f t="shared" ref="D28:D33" si="2">SUM(Q28:S28)</f>
        <v>213715380.90000001</v>
      </c>
      <c r="E28" s="43"/>
      <c r="F28" s="43"/>
      <c r="G28" s="43">
        <f t="shared" ref="G28:G35" si="3">ROUND(SUM(C28:F28)/2,0)</f>
        <v>258213762</v>
      </c>
      <c r="H28" s="43"/>
      <c r="I28" s="43"/>
      <c r="J28" s="43">
        <f t="shared" ref="J28:J32" si="4">(N28+R28)/2</f>
        <v>258213761.57999998</v>
      </c>
      <c r="K28" s="43"/>
      <c r="L28" s="43"/>
      <c r="M28" s="46"/>
      <c r="N28" s="46">
        <v>302712142.25999999</v>
      </c>
      <c r="O28" s="46"/>
      <c r="P28" s="43"/>
      <c r="Q28" s="46"/>
      <c r="R28" s="46">
        <v>213715380.90000001</v>
      </c>
      <c r="S28" s="46"/>
    </row>
    <row r="29" spans="1:19" x14ac:dyDescent="0.25">
      <c r="A29" s="32">
        <f t="shared" si="0"/>
        <v>15</v>
      </c>
      <c r="B29" s="29" t="s">
        <v>64</v>
      </c>
      <c r="C29" s="43">
        <f>SUM(M29:O29)</f>
        <v>76918.100000000006</v>
      </c>
      <c r="D29" s="43">
        <f t="shared" si="2"/>
        <v>9672.6</v>
      </c>
      <c r="E29" s="43"/>
      <c r="F29" s="43"/>
      <c r="G29" s="43">
        <f t="shared" ref="G29" si="5">ROUND(SUM(C29:F29)/2,0)</f>
        <v>43295</v>
      </c>
      <c r="H29" s="43"/>
      <c r="I29" s="43"/>
      <c r="J29" s="43">
        <f t="shared" si="4"/>
        <v>43295.350000000006</v>
      </c>
      <c r="K29" s="43"/>
      <c r="L29" s="43"/>
      <c r="M29" s="46"/>
      <c r="N29" s="46">
        <v>76918.100000000006</v>
      </c>
      <c r="O29" s="46"/>
      <c r="P29" s="43"/>
      <c r="Q29" s="46"/>
      <c r="R29" s="46">
        <v>9672.6</v>
      </c>
      <c r="S29" s="46"/>
    </row>
    <row r="30" spans="1:19" x14ac:dyDescent="0.25">
      <c r="A30" s="32">
        <f t="shared" si="0"/>
        <v>16</v>
      </c>
      <c r="B30" s="29" t="s">
        <v>58</v>
      </c>
      <c r="C30" s="43">
        <f>SUM(M30:O30)</f>
        <v>6878614.5199999996</v>
      </c>
      <c r="D30" s="43">
        <f t="shared" si="2"/>
        <v>4564420.6500000004</v>
      </c>
      <c r="E30" s="43"/>
      <c r="F30" s="43"/>
      <c r="G30" s="43">
        <f t="shared" si="3"/>
        <v>5721518</v>
      </c>
      <c r="H30" s="43"/>
      <c r="I30" s="43"/>
      <c r="J30" s="43">
        <f t="shared" si="4"/>
        <v>5721517.585</v>
      </c>
      <c r="K30" s="43"/>
      <c r="L30" s="43"/>
      <c r="M30" s="46"/>
      <c r="N30" s="46">
        <v>6878614.5199999996</v>
      </c>
      <c r="O30" s="46"/>
      <c r="P30" s="43"/>
      <c r="Q30" s="46"/>
      <c r="R30" s="46">
        <v>4564420.6500000004</v>
      </c>
      <c r="S30" s="46"/>
    </row>
    <row r="31" spans="1:19" x14ac:dyDescent="0.25">
      <c r="A31" s="32">
        <f t="shared" si="0"/>
        <v>17</v>
      </c>
      <c r="B31" s="29" t="s">
        <v>83</v>
      </c>
      <c r="C31" s="43">
        <f>SUM(M31:O31)</f>
        <v>0</v>
      </c>
      <c r="D31" s="43">
        <f t="shared" si="2"/>
        <v>0</v>
      </c>
      <c r="E31" s="43"/>
      <c r="F31" s="43"/>
      <c r="G31" s="43">
        <f t="shared" si="3"/>
        <v>0</v>
      </c>
      <c r="H31" s="43"/>
      <c r="I31" s="43"/>
      <c r="J31" s="43">
        <f t="shared" si="4"/>
        <v>0</v>
      </c>
      <c r="K31" s="43"/>
      <c r="L31" s="43"/>
      <c r="M31" s="46"/>
      <c r="N31" s="46">
        <v>0</v>
      </c>
      <c r="O31" s="46"/>
      <c r="P31" s="43"/>
      <c r="Q31" s="46"/>
      <c r="R31" s="46">
        <v>0</v>
      </c>
      <c r="S31" s="46"/>
    </row>
    <row r="32" spans="1:19" x14ac:dyDescent="0.25">
      <c r="A32" s="32">
        <f t="shared" si="0"/>
        <v>18</v>
      </c>
      <c r="B32" s="31" t="s">
        <v>89</v>
      </c>
      <c r="C32" s="43">
        <f>SUM(M32:O32)</f>
        <v>18238.849999999999</v>
      </c>
      <c r="D32" s="43">
        <f t="shared" si="2"/>
        <v>38.85</v>
      </c>
      <c r="E32" s="43"/>
      <c r="F32" s="43"/>
      <c r="G32" s="43">
        <f>ROUND(SUM(C32:F32)/2,0)</f>
        <v>9139</v>
      </c>
      <c r="H32" s="43"/>
      <c r="I32" s="43"/>
      <c r="J32" s="43">
        <f t="shared" si="4"/>
        <v>9138.8499999999985</v>
      </c>
      <c r="K32" s="43"/>
      <c r="L32" s="43"/>
      <c r="M32" s="46"/>
      <c r="N32" s="46">
        <v>18238.849999999999</v>
      </c>
      <c r="O32" s="46"/>
      <c r="P32" s="43"/>
      <c r="Q32" s="46"/>
      <c r="R32" s="46">
        <v>38.85</v>
      </c>
      <c r="S32" s="46"/>
    </row>
    <row r="33" spans="1:19" x14ac:dyDescent="0.25">
      <c r="A33" s="32">
        <f t="shared" si="0"/>
        <v>19</v>
      </c>
      <c r="B33" s="31" t="s">
        <v>29</v>
      </c>
      <c r="C33" s="46">
        <f>SUM(P33:R33)</f>
        <v>0</v>
      </c>
      <c r="D33" s="46">
        <f t="shared" si="2"/>
        <v>0</v>
      </c>
      <c r="E33" s="43">
        <f t="shared" ref="E33:F35" si="6">-C33</f>
        <v>0</v>
      </c>
      <c r="F33" s="43">
        <f t="shared" si="6"/>
        <v>0</v>
      </c>
      <c r="G33" s="43">
        <f t="shared" si="3"/>
        <v>0</v>
      </c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43"/>
    </row>
    <row r="34" spans="1:19" x14ac:dyDescent="0.25">
      <c r="A34" s="32">
        <f t="shared" si="0"/>
        <v>20</v>
      </c>
      <c r="B34" s="31" t="s">
        <v>34</v>
      </c>
      <c r="C34" s="46">
        <v>26248646.100000001</v>
      </c>
      <c r="D34" s="46">
        <v>19845927.34</v>
      </c>
      <c r="E34" s="43">
        <f t="shared" si="6"/>
        <v>-26248646.100000001</v>
      </c>
      <c r="F34" s="43">
        <f t="shared" si="6"/>
        <v>-19845927.34</v>
      </c>
      <c r="G34" s="43">
        <f t="shared" si="3"/>
        <v>0</v>
      </c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</row>
    <row r="35" spans="1:19" x14ac:dyDescent="0.25">
      <c r="A35" s="32">
        <f t="shared" si="0"/>
        <v>21</v>
      </c>
      <c r="B35" s="31" t="s">
        <v>35</v>
      </c>
      <c r="C35" s="46">
        <v>0</v>
      </c>
      <c r="D35" s="46">
        <v>0</v>
      </c>
      <c r="E35" s="43">
        <f t="shared" si="6"/>
        <v>0</v>
      </c>
      <c r="F35" s="43">
        <f t="shared" si="6"/>
        <v>0</v>
      </c>
      <c r="G35" s="43">
        <f t="shared" si="3"/>
        <v>0</v>
      </c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</row>
    <row r="36" spans="1:19" x14ac:dyDescent="0.25">
      <c r="A36" s="32">
        <f t="shared" si="0"/>
        <v>22</v>
      </c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</row>
    <row r="37" spans="1:19" ht="13.8" thickBot="1" x14ac:dyDescent="0.3">
      <c r="A37" s="32">
        <f t="shared" si="0"/>
        <v>23</v>
      </c>
      <c r="B37" s="31" t="s">
        <v>36</v>
      </c>
      <c r="C37" s="48">
        <f>SUM(C28:C36)</f>
        <v>335934559.83000004</v>
      </c>
      <c r="D37" s="48">
        <f>SUM(D28:D36)</f>
        <v>238135440.34</v>
      </c>
      <c r="E37" s="48">
        <f>SUM(E28:E36)</f>
        <v>-26248646.100000001</v>
      </c>
      <c r="F37" s="48">
        <f>SUM(F28:F36)</f>
        <v>-19845927.34</v>
      </c>
      <c r="G37" s="48">
        <f>SUM(G28:G36)</f>
        <v>263987714</v>
      </c>
      <c r="H37" s="43"/>
      <c r="I37" s="48">
        <f>SUM(I28:I36)</f>
        <v>0</v>
      </c>
      <c r="J37" s="48">
        <f>SUM(J28:J36)</f>
        <v>263987713.36499998</v>
      </c>
      <c r="K37" s="48">
        <f>SUM(K28:K36)</f>
        <v>0</v>
      </c>
      <c r="L37" s="43"/>
      <c r="M37" s="48">
        <f>SUM(M28:M36)</f>
        <v>0</v>
      </c>
      <c r="N37" s="48">
        <f>SUM(N28:N36)</f>
        <v>309685913.73000002</v>
      </c>
      <c r="O37" s="48">
        <f>SUM(O28:O36)</f>
        <v>0</v>
      </c>
      <c r="P37" s="43"/>
      <c r="Q37" s="48">
        <f>SUM(Q28:Q36)</f>
        <v>0</v>
      </c>
      <c r="R37" s="48">
        <f>SUM(R28:R36)</f>
        <v>218289513</v>
      </c>
      <c r="S37" s="48">
        <f>SUM(S28:S36)</f>
        <v>0</v>
      </c>
    </row>
    <row r="38" spans="1:19" ht="13.8" thickTop="1" x14ac:dyDescent="0.25">
      <c r="A38" s="32">
        <f t="shared" si="0"/>
        <v>24</v>
      </c>
      <c r="C38" s="49"/>
      <c r="D38" s="49"/>
      <c r="E38" s="49"/>
      <c r="F38" s="49"/>
      <c r="G38" s="49"/>
      <c r="H38" s="43"/>
      <c r="I38" s="49"/>
      <c r="J38" s="49"/>
      <c r="K38" s="49"/>
      <c r="L38" s="43"/>
      <c r="M38" s="49"/>
      <c r="N38" s="49"/>
      <c r="O38" s="49"/>
      <c r="P38" s="43"/>
      <c r="Q38" s="49"/>
      <c r="R38" s="49"/>
      <c r="S38" s="49"/>
    </row>
    <row r="39" spans="1:19" x14ac:dyDescent="0.25">
      <c r="A39" s="32">
        <f t="shared" si="0"/>
        <v>25</v>
      </c>
      <c r="B39" s="31"/>
      <c r="C39" s="43"/>
      <c r="D39" s="43"/>
      <c r="E39" s="43"/>
      <c r="F39" s="43"/>
      <c r="G39" s="43"/>
      <c r="H39" s="43"/>
      <c r="I39" s="43"/>
      <c r="J39" s="43"/>
      <c r="K39" s="43"/>
      <c r="L39" s="43"/>
      <c r="M39" s="43"/>
      <c r="N39" s="43"/>
      <c r="O39" s="43"/>
      <c r="P39" s="43"/>
      <c r="Q39" s="43"/>
      <c r="R39" s="43"/>
      <c r="S39" s="43"/>
    </row>
    <row r="40" spans="1:19" x14ac:dyDescent="0.25">
      <c r="A40" s="32">
        <f t="shared" si="0"/>
        <v>26</v>
      </c>
      <c r="B40" s="29" t="s">
        <v>37</v>
      </c>
      <c r="C40" s="43" t="s">
        <v>38</v>
      </c>
      <c r="D40" s="43"/>
      <c r="E40" s="43"/>
      <c r="F40" s="43"/>
      <c r="G40" s="43"/>
      <c r="H40" s="43"/>
      <c r="I40" s="43"/>
      <c r="J40" s="43"/>
      <c r="K40" s="43"/>
      <c r="L40" s="43"/>
      <c r="M40" s="43"/>
      <c r="N40" s="43"/>
      <c r="O40" s="43"/>
      <c r="P40" s="43"/>
      <c r="Q40" s="43"/>
      <c r="R40" s="43"/>
      <c r="S40" s="43"/>
    </row>
    <row r="41" spans="1:19" x14ac:dyDescent="0.25">
      <c r="A41" s="32">
        <f t="shared" si="0"/>
        <v>27</v>
      </c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43"/>
      <c r="P41" s="43"/>
      <c r="Q41" s="43"/>
      <c r="R41" s="43"/>
      <c r="S41" s="43"/>
    </row>
    <row r="42" spans="1:19" x14ac:dyDescent="0.25">
      <c r="A42" s="32">
        <f t="shared" si="0"/>
        <v>28</v>
      </c>
      <c r="B42" s="29" t="s">
        <v>54</v>
      </c>
      <c r="C42" s="43">
        <f>SUM(M42:O42)</f>
        <v>0</v>
      </c>
      <c r="D42" s="43">
        <f>SUM(Q42:S42)</f>
        <v>0</v>
      </c>
      <c r="E42" s="43"/>
      <c r="F42" s="43"/>
      <c r="G42" s="43">
        <f t="shared" ref="G42:G48" si="7">ROUND(SUM(C42:F42)/2,0)</f>
        <v>0</v>
      </c>
      <c r="H42" s="43"/>
      <c r="I42" s="43"/>
      <c r="J42" s="43">
        <f t="shared" ref="J42:J48" si="8">(N42+R42)/2</f>
        <v>0</v>
      </c>
      <c r="K42" s="43"/>
      <c r="L42" s="43"/>
      <c r="M42" s="46"/>
      <c r="N42" s="46">
        <v>0</v>
      </c>
      <c r="O42" s="46"/>
      <c r="P42" s="43"/>
      <c r="Q42" s="46"/>
      <c r="R42" s="46">
        <v>0</v>
      </c>
      <c r="S42" s="46"/>
    </row>
    <row r="43" spans="1:19" x14ac:dyDescent="0.25">
      <c r="A43" s="32">
        <f t="shared" si="0"/>
        <v>29</v>
      </c>
      <c r="B43" s="31" t="s">
        <v>83</v>
      </c>
      <c r="C43" s="43">
        <f>SUM(M43:O43)</f>
        <v>1699796.18</v>
      </c>
      <c r="D43" s="43">
        <f>SUM(Q43:S43)</f>
        <v>1036865</v>
      </c>
      <c r="E43" s="43"/>
      <c r="F43" s="43"/>
      <c r="G43" s="43">
        <f>ROUND(SUM(C43:F43)/2,0)</f>
        <v>1368331</v>
      </c>
      <c r="H43" s="43"/>
      <c r="I43" s="43"/>
      <c r="J43" s="43">
        <f t="shared" si="8"/>
        <v>1368330.5899999999</v>
      </c>
      <c r="K43" s="43"/>
      <c r="L43" s="43"/>
      <c r="M43" s="46"/>
      <c r="N43" s="46">
        <v>1699796.18</v>
      </c>
      <c r="O43" s="46"/>
      <c r="P43" s="43"/>
      <c r="Q43" s="46"/>
      <c r="R43" s="46">
        <v>1036865</v>
      </c>
      <c r="S43" s="46"/>
    </row>
    <row r="44" spans="1:19" x14ac:dyDescent="0.25">
      <c r="A44" s="32">
        <f t="shared" si="0"/>
        <v>30</v>
      </c>
      <c r="B44" s="29" t="s">
        <v>49</v>
      </c>
      <c r="C44" s="46">
        <v>0</v>
      </c>
      <c r="D44" s="46">
        <v>0</v>
      </c>
      <c r="E44" s="43">
        <f t="shared" ref="E44:F48" si="9">-C44</f>
        <v>0</v>
      </c>
      <c r="F44" s="43">
        <f t="shared" si="9"/>
        <v>0</v>
      </c>
      <c r="G44" s="43">
        <f t="shared" si="7"/>
        <v>0</v>
      </c>
      <c r="H44" s="43"/>
      <c r="I44" s="43"/>
      <c r="J44" s="43">
        <f t="shared" si="8"/>
        <v>0</v>
      </c>
      <c r="K44" s="43"/>
      <c r="L44" s="43"/>
      <c r="M44" s="43"/>
      <c r="N44" s="43"/>
      <c r="O44" s="43"/>
      <c r="P44" s="43"/>
      <c r="Q44" s="43"/>
      <c r="R44" s="43"/>
      <c r="S44" s="43"/>
    </row>
    <row r="45" spans="1:19" x14ac:dyDescent="0.25">
      <c r="A45" s="32">
        <f t="shared" si="0"/>
        <v>31</v>
      </c>
      <c r="B45" s="31" t="s">
        <v>39</v>
      </c>
      <c r="C45" s="46">
        <v>14133886.35</v>
      </c>
      <c r="D45" s="46">
        <v>10686268.57</v>
      </c>
      <c r="E45" s="43">
        <f t="shared" si="9"/>
        <v>-14133886.35</v>
      </c>
      <c r="F45" s="43">
        <f t="shared" si="9"/>
        <v>-10686268.57</v>
      </c>
      <c r="G45" s="43">
        <f t="shared" si="7"/>
        <v>0</v>
      </c>
      <c r="H45" s="43"/>
      <c r="I45" s="43"/>
      <c r="J45" s="43">
        <f t="shared" si="8"/>
        <v>0</v>
      </c>
      <c r="K45" s="43"/>
      <c r="L45" s="43"/>
      <c r="M45" s="43"/>
      <c r="N45" s="43"/>
      <c r="O45" s="43"/>
      <c r="P45" s="43"/>
      <c r="Q45" s="43"/>
      <c r="R45" s="43"/>
      <c r="S45" s="43"/>
    </row>
    <row r="46" spans="1:19" x14ac:dyDescent="0.25">
      <c r="A46" s="32">
        <f t="shared" si="0"/>
        <v>32</v>
      </c>
      <c r="B46" s="31" t="s">
        <v>40</v>
      </c>
      <c r="C46" s="46">
        <v>0</v>
      </c>
      <c r="D46" s="46">
        <v>0</v>
      </c>
      <c r="E46" s="43">
        <f t="shared" si="9"/>
        <v>0</v>
      </c>
      <c r="F46" s="43">
        <f t="shared" si="9"/>
        <v>0</v>
      </c>
      <c r="G46" s="43">
        <f t="shared" si="7"/>
        <v>0</v>
      </c>
      <c r="H46" s="43"/>
      <c r="I46" s="43"/>
      <c r="J46" s="43">
        <f t="shared" si="8"/>
        <v>0</v>
      </c>
      <c r="K46" s="43"/>
      <c r="L46" s="43"/>
      <c r="M46" s="43"/>
      <c r="N46" s="43"/>
      <c r="O46" s="43"/>
      <c r="P46" s="43"/>
      <c r="Q46" s="43"/>
      <c r="R46" s="43"/>
      <c r="S46" s="43"/>
    </row>
    <row r="47" spans="1:19" x14ac:dyDescent="0.25">
      <c r="A47" s="32">
        <f t="shared" si="0"/>
        <v>33</v>
      </c>
      <c r="B47" s="31" t="s">
        <v>41</v>
      </c>
      <c r="C47" s="46">
        <v>0</v>
      </c>
      <c r="D47" s="46">
        <v>0</v>
      </c>
      <c r="E47" s="43">
        <f t="shared" si="9"/>
        <v>0</v>
      </c>
      <c r="F47" s="43">
        <f t="shared" si="9"/>
        <v>0</v>
      </c>
      <c r="G47" s="43">
        <f t="shared" si="7"/>
        <v>0</v>
      </c>
      <c r="H47" s="43"/>
      <c r="I47" s="43"/>
      <c r="J47" s="43">
        <f t="shared" si="8"/>
        <v>0</v>
      </c>
      <c r="K47" s="43"/>
      <c r="L47" s="43"/>
      <c r="M47" s="43"/>
      <c r="N47" s="43"/>
      <c r="O47" s="43"/>
      <c r="P47" s="43"/>
      <c r="Q47" s="43"/>
      <c r="R47" s="43"/>
      <c r="S47" s="43"/>
    </row>
    <row r="48" spans="1:19" x14ac:dyDescent="0.25">
      <c r="A48" s="32">
        <f t="shared" si="0"/>
        <v>34</v>
      </c>
      <c r="B48" s="29" t="s">
        <v>52</v>
      </c>
      <c r="C48" s="46">
        <v>0</v>
      </c>
      <c r="D48" s="46">
        <v>0</v>
      </c>
      <c r="E48" s="43">
        <f t="shared" si="9"/>
        <v>0</v>
      </c>
      <c r="F48" s="43">
        <f t="shared" si="9"/>
        <v>0</v>
      </c>
      <c r="G48" s="43">
        <f t="shared" si="7"/>
        <v>0</v>
      </c>
      <c r="H48" s="43"/>
      <c r="I48" s="43"/>
      <c r="J48" s="43">
        <f t="shared" si="8"/>
        <v>0</v>
      </c>
      <c r="K48" s="43"/>
      <c r="L48" s="43"/>
      <c r="M48" s="43"/>
      <c r="N48" s="43"/>
      <c r="O48" s="43"/>
      <c r="P48" s="43"/>
      <c r="Q48" s="43"/>
      <c r="R48" s="43"/>
      <c r="S48" s="43"/>
    </row>
    <row r="49" spans="1:19" x14ac:dyDescent="0.25">
      <c r="A49" s="32">
        <f t="shared" si="0"/>
        <v>35</v>
      </c>
      <c r="C49" s="43"/>
      <c r="D49" s="43"/>
      <c r="E49" s="43"/>
      <c r="F49" s="43"/>
      <c r="G49" s="43"/>
      <c r="H49" s="43"/>
      <c r="I49" s="43"/>
      <c r="J49" s="43"/>
      <c r="K49" s="43"/>
      <c r="L49" s="43"/>
      <c r="M49" s="43"/>
      <c r="N49" s="43"/>
      <c r="O49" s="43"/>
      <c r="P49" s="43"/>
      <c r="Q49" s="43"/>
      <c r="R49" s="43"/>
      <c r="S49" s="43"/>
    </row>
    <row r="50" spans="1:19" ht="13.8" thickBot="1" x14ac:dyDescent="0.3">
      <c r="A50" s="32">
        <f t="shared" si="0"/>
        <v>36</v>
      </c>
      <c r="B50" s="31"/>
      <c r="C50" s="48">
        <f>SUM(C42:C49)</f>
        <v>15833682.529999999</v>
      </c>
      <c r="D50" s="48">
        <f>SUM(D42:D49)</f>
        <v>11723133.57</v>
      </c>
      <c r="E50" s="48">
        <f>SUM(E42:E49)</f>
        <v>-14133886.35</v>
      </c>
      <c r="F50" s="48">
        <f>SUM(F42:F49)</f>
        <v>-10686268.57</v>
      </c>
      <c r="G50" s="48">
        <f>SUM(G42:G49)</f>
        <v>1368331</v>
      </c>
      <c r="H50" s="43"/>
      <c r="I50" s="48">
        <f>SUM(I42:I49)</f>
        <v>0</v>
      </c>
      <c r="J50" s="48">
        <f>SUM(J42:J49)</f>
        <v>1368330.5899999999</v>
      </c>
      <c r="K50" s="48">
        <f>SUM(K42:K49)</f>
        <v>0</v>
      </c>
      <c r="L50" s="43"/>
      <c r="M50" s="48">
        <f>SUM(M42:M49)</f>
        <v>0</v>
      </c>
      <c r="N50" s="48">
        <f>SUM(N42:N49)</f>
        <v>1699796.18</v>
      </c>
      <c r="O50" s="48">
        <f>SUM(O42:O49)</f>
        <v>0</v>
      </c>
      <c r="P50" s="43"/>
      <c r="Q50" s="48">
        <f>SUM(Q42:Q49)</f>
        <v>0</v>
      </c>
      <c r="R50" s="48">
        <f>SUM(R42:R49)</f>
        <v>1036865</v>
      </c>
      <c r="S50" s="48">
        <f>SUM(S42:S49)</f>
        <v>0</v>
      </c>
    </row>
    <row r="51" spans="1:19" ht="13.8" thickTop="1" x14ac:dyDescent="0.25">
      <c r="A51" s="32">
        <f t="shared" si="0"/>
        <v>37</v>
      </c>
      <c r="C51" s="49"/>
      <c r="D51" s="49"/>
      <c r="E51" s="49"/>
      <c r="F51" s="49"/>
      <c r="G51" s="49"/>
      <c r="H51" s="43"/>
      <c r="I51" s="49"/>
      <c r="J51" s="49"/>
      <c r="K51" s="49"/>
      <c r="L51" s="43"/>
      <c r="M51" s="49"/>
      <c r="N51" s="49"/>
      <c r="O51" s="49"/>
      <c r="P51" s="43"/>
      <c r="Q51" s="49"/>
      <c r="R51" s="49"/>
      <c r="S51" s="49"/>
    </row>
    <row r="52" spans="1:19" x14ac:dyDescent="0.25">
      <c r="A52" s="32">
        <f t="shared" si="0"/>
        <v>38</v>
      </c>
      <c r="C52" s="43"/>
      <c r="D52" s="43"/>
      <c r="E52" s="43"/>
      <c r="F52" s="43"/>
      <c r="G52" s="43"/>
      <c r="H52" s="43"/>
      <c r="I52" s="43"/>
      <c r="J52" s="43"/>
      <c r="K52" s="43"/>
      <c r="L52" s="43"/>
      <c r="M52" s="43"/>
      <c r="N52" s="43"/>
      <c r="O52" s="43"/>
      <c r="P52" s="43"/>
      <c r="Q52" s="43"/>
      <c r="R52" s="43"/>
      <c r="S52" s="43"/>
    </row>
    <row r="53" spans="1:19" x14ac:dyDescent="0.25">
      <c r="A53" s="32">
        <f t="shared" si="0"/>
        <v>39</v>
      </c>
      <c r="C53" s="43"/>
      <c r="D53" s="43"/>
      <c r="E53" s="43"/>
      <c r="F53" s="43"/>
      <c r="G53" s="43"/>
      <c r="H53" s="43"/>
      <c r="I53" s="43"/>
      <c r="J53" s="43"/>
      <c r="K53" s="43"/>
      <c r="L53" s="43"/>
      <c r="P53" s="43"/>
      <c r="Q53" s="43"/>
      <c r="R53" s="43"/>
      <c r="S53" s="43"/>
    </row>
    <row r="54" spans="1:19" x14ac:dyDescent="0.25">
      <c r="A54" s="32">
        <f t="shared" si="0"/>
        <v>40</v>
      </c>
      <c r="B54" s="29" t="s">
        <v>53</v>
      </c>
      <c r="C54" s="43">
        <f>SUM(M54:O54)</f>
        <v>1580723</v>
      </c>
      <c r="D54" s="43">
        <f>SUM(Q54:S54)</f>
        <v>1355251</v>
      </c>
      <c r="E54" s="43"/>
      <c r="F54" s="43"/>
      <c r="G54" s="43">
        <f>ROUND(SUM(C54:F54)/2,0)</f>
        <v>1467987</v>
      </c>
      <c r="H54" s="43"/>
      <c r="I54" s="43"/>
      <c r="J54" s="43">
        <f t="shared" ref="J54" si="10">(N54+R54)/2</f>
        <v>1467987</v>
      </c>
      <c r="K54" s="43"/>
      <c r="L54" s="43"/>
      <c r="M54" s="46"/>
      <c r="N54" s="46">
        <v>1580723</v>
      </c>
      <c r="O54" s="46"/>
      <c r="P54" s="43"/>
      <c r="Q54" s="46"/>
      <c r="R54" s="46">
        <v>1355251</v>
      </c>
      <c r="S54" s="46"/>
    </row>
    <row r="55" spans="1:19" x14ac:dyDescent="0.25">
      <c r="A55" s="32">
        <f t="shared" si="0"/>
        <v>41</v>
      </c>
      <c r="B55" s="29" t="s">
        <v>50</v>
      </c>
      <c r="C55" s="46">
        <v>0</v>
      </c>
      <c r="D55" s="46">
        <v>0</v>
      </c>
      <c r="E55" s="43">
        <f>-C55</f>
        <v>0</v>
      </c>
      <c r="F55" s="43">
        <f>-D55</f>
        <v>0</v>
      </c>
      <c r="G55" s="43">
        <f>ROUND(SUM(C55:F55)/2,0)</f>
        <v>0</v>
      </c>
      <c r="H55" s="43"/>
      <c r="I55" s="43"/>
      <c r="J55" s="43"/>
      <c r="K55" s="43"/>
      <c r="L55" s="43"/>
      <c r="M55" s="43"/>
      <c r="N55" s="43"/>
      <c r="O55" s="43"/>
      <c r="P55" s="43"/>
      <c r="Q55" s="43"/>
      <c r="R55" s="43"/>
      <c r="S55" s="43"/>
    </row>
    <row r="56" spans="1:19" x14ac:dyDescent="0.25">
      <c r="A56" s="32">
        <f t="shared" si="0"/>
        <v>42</v>
      </c>
      <c r="C56" s="43"/>
      <c r="D56" s="43"/>
      <c r="E56" s="43"/>
      <c r="F56" s="43"/>
      <c r="G56" s="43"/>
      <c r="H56" s="43"/>
      <c r="I56" s="43"/>
      <c r="J56" s="43"/>
      <c r="K56" s="43"/>
      <c r="L56" s="43"/>
      <c r="M56" s="50"/>
      <c r="N56" s="50"/>
      <c r="O56" s="43"/>
      <c r="P56" s="43"/>
      <c r="Q56" s="50"/>
      <c r="R56" s="50"/>
      <c r="S56" s="43"/>
    </row>
    <row r="57" spans="1:19" ht="13.8" thickBot="1" x14ac:dyDescent="0.3">
      <c r="A57" s="32">
        <f t="shared" si="0"/>
        <v>43</v>
      </c>
      <c r="B57" s="31" t="s">
        <v>42</v>
      </c>
      <c r="C57" s="48">
        <f>SUM(C50:C56)</f>
        <v>17414405.530000001</v>
      </c>
      <c r="D57" s="48">
        <f>SUM(D50:D56)</f>
        <v>13078384.57</v>
      </c>
      <c r="E57" s="48">
        <f>SUM(E50:E56)</f>
        <v>-14133886.35</v>
      </c>
      <c r="F57" s="48">
        <f>SUM(F50:F56)</f>
        <v>-10686268.57</v>
      </c>
      <c r="G57" s="48">
        <f>SUM(G50:G56)</f>
        <v>2836318</v>
      </c>
      <c r="H57" s="43"/>
      <c r="I57" s="48">
        <f>SUM(I50:I56)</f>
        <v>0</v>
      </c>
      <c r="J57" s="48">
        <f>SUM(J50:J56)</f>
        <v>2836317.59</v>
      </c>
      <c r="K57" s="48">
        <f>SUM(K50:K56)</f>
        <v>0</v>
      </c>
      <c r="L57" s="43"/>
      <c r="M57" s="51">
        <f>SUM(M50:M56)</f>
        <v>0</v>
      </c>
      <c r="N57" s="51">
        <f>SUM(N50:N56)</f>
        <v>3280519.1799999997</v>
      </c>
      <c r="O57" s="52">
        <f>SUM(O50:O56)</f>
        <v>0</v>
      </c>
      <c r="P57" s="43"/>
      <c r="Q57" s="51">
        <f>SUM(Q50:Q56)</f>
        <v>0</v>
      </c>
      <c r="R57" s="51">
        <f>SUM(R50:R56)</f>
        <v>2392116</v>
      </c>
      <c r="S57" s="52">
        <f>SUM(S50:S56)</f>
        <v>0</v>
      </c>
    </row>
    <row r="58" spans="1:19" ht="13.8" thickTop="1" x14ac:dyDescent="0.25">
      <c r="A58" s="32">
        <f t="shared" si="0"/>
        <v>44</v>
      </c>
      <c r="C58" s="49"/>
      <c r="D58" s="49"/>
      <c r="E58" s="49"/>
      <c r="F58" s="49"/>
      <c r="G58" s="49"/>
      <c r="H58" s="43"/>
      <c r="I58" s="49"/>
      <c r="J58" s="49"/>
      <c r="K58" s="49"/>
      <c r="L58" s="43"/>
      <c r="P58" s="43"/>
      <c r="Q58" s="43"/>
      <c r="R58" s="43"/>
      <c r="S58" s="43"/>
    </row>
    <row r="59" spans="1:19" x14ac:dyDescent="0.25">
      <c r="A59" s="32">
        <f t="shared" si="0"/>
        <v>45</v>
      </c>
      <c r="C59" s="43"/>
      <c r="D59" s="43"/>
      <c r="E59" s="43"/>
      <c r="F59" s="43"/>
      <c r="G59" s="43"/>
      <c r="H59" s="43"/>
      <c r="I59" s="43"/>
      <c r="J59" s="43"/>
      <c r="K59" s="43"/>
      <c r="L59" s="43"/>
      <c r="P59" s="43"/>
      <c r="Q59" s="43"/>
      <c r="R59" s="43"/>
      <c r="S59" s="43"/>
    </row>
    <row r="60" spans="1:19" x14ac:dyDescent="0.25">
      <c r="A60" s="32">
        <f t="shared" si="0"/>
        <v>46</v>
      </c>
      <c r="B60" s="31" t="s">
        <v>43</v>
      </c>
      <c r="C60" s="43"/>
      <c r="D60" s="43"/>
      <c r="E60" s="43"/>
      <c r="F60" s="43"/>
      <c r="G60" s="43"/>
      <c r="H60" s="43"/>
      <c r="I60" s="43"/>
      <c r="J60" s="43"/>
      <c r="K60" s="43"/>
      <c r="L60" s="43"/>
      <c r="P60" s="43"/>
      <c r="Q60" s="43"/>
      <c r="R60" s="43"/>
      <c r="S60" s="43"/>
    </row>
    <row r="61" spans="1:19" x14ac:dyDescent="0.25">
      <c r="A61" s="32">
        <f t="shared" si="0"/>
        <v>47</v>
      </c>
      <c r="C61" s="43"/>
      <c r="D61" s="43"/>
      <c r="E61" s="43"/>
      <c r="F61" s="43"/>
      <c r="G61" s="43"/>
      <c r="H61" s="43"/>
      <c r="I61" s="43"/>
      <c r="J61" s="43"/>
      <c r="K61" s="43"/>
      <c r="L61" s="43"/>
      <c r="P61" s="43"/>
      <c r="Q61" s="43"/>
      <c r="R61" s="43"/>
      <c r="S61" s="43"/>
    </row>
    <row r="62" spans="1:19" x14ac:dyDescent="0.25">
      <c r="A62" s="32">
        <f t="shared" si="0"/>
        <v>48</v>
      </c>
      <c r="B62" s="31" t="s">
        <v>44</v>
      </c>
      <c r="C62" s="43"/>
      <c r="D62" s="43"/>
      <c r="E62" s="43"/>
      <c r="F62" s="43"/>
      <c r="G62" s="43"/>
      <c r="H62" s="43"/>
      <c r="I62" s="43"/>
      <c r="J62" s="43"/>
      <c r="K62" s="43"/>
      <c r="L62" s="43"/>
      <c r="M62" s="43"/>
      <c r="N62" s="43"/>
      <c r="O62" s="43"/>
      <c r="P62" s="43"/>
      <c r="Q62" s="43"/>
      <c r="R62" s="43"/>
      <c r="S62" s="43"/>
    </row>
    <row r="63" spans="1:19" x14ac:dyDescent="0.25">
      <c r="A63" s="32">
        <f t="shared" si="0"/>
        <v>49</v>
      </c>
      <c r="C63" s="43"/>
      <c r="D63" s="53"/>
      <c r="E63" s="53"/>
      <c r="F63" s="53"/>
      <c r="G63" s="53"/>
      <c r="H63" s="43"/>
      <c r="I63" s="53"/>
      <c r="J63" s="53"/>
      <c r="K63" s="53"/>
      <c r="L63" s="43"/>
      <c r="M63" s="43"/>
      <c r="N63" s="43"/>
      <c r="O63" s="43"/>
      <c r="P63" s="43"/>
      <c r="Q63" s="43"/>
      <c r="R63" s="43"/>
      <c r="S63" s="43"/>
    </row>
    <row r="64" spans="1:19" x14ac:dyDescent="0.25">
      <c r="A64" s="32">
        <f t="shared" si="0"/>
        <v>50</v>
      </c>
      <c r="B64" s="31"/>
      <c r="C64" s="43"/>
      <c r="D64" s="53"/>
      <c r="E64" s="53"/>
      <c r="F64" s="53"/>
      <c r="G64" s="53"/>
      <c r="H64" s="43"/>
      <c r="I64" s="53"/>
      <c r="J64" s="53"/>
      <c r="K64" s="53"/>
      <c r="L64" s="43"/>
      <c r="M64" s="43"/>
      <c r="N64" s="43"/>
      <c r="O64" s="43"/>
      <c r="P64" s="43"/>
      <c r="Q64" s="43"/>
      <c r="R64" s="43"/>
      <c r="S64" s="43"/>
    </row>
    <row r="65" spans="1:19" x14ac:dyDescent="0.25">
      <c r="A65" s="32">
        <f t="shared" si="0"/>
        <v>51</v>
      </c>
      <c r="B65" s="31"/>
      <c r="C65" s="43"/>
      <c r="D65" s="43"/>
      <c r="E65" s="43"/>
      <c r="F65" s="43"/>
      <c r="G65" s="43"/>
      <c r="H65" s="43"/>
      <c r="I65" s="43"/>
      <c r="J65" s="43"/>
      <c r="K65" s="43"/>
      <c r="L65" s="43"/>
      <c r="M65" s="43"/>
      <c r="N65" s="43"/>
      <c r="O65" s="43"/>
      <c r="P65" s="43"/>
      <c r="Q65" s="43"/>
      <c r="R65" s="43"/>
      <c r="S65" s="43"/>
    </row>
    <row r="66" spans="1:19" x14ac:dyDescent="0.25">
      <c r="A66" s="32">
        <f t="shared" si="0"/>
        <v>52</v>
      </c>
      <c r="C66" s="43"/>
      <c r="D66" s="43"/>
      <c r="E66" s="43"/>
      <c r="F66" s="43"/>
      <c r="G66" s="43"/>
      <c r="H66" s="43"/>
      <c r="I66" s="43"/>
      <c r="J66" s="43"/>
      <c r="K66" s="43"/>
      <c r="L66" s="43"/>
      <c r="M66" s="43"/>
      <c r="N66" s="43"/>
      <c r="O66" s="43"/>
      <c r="P66" s="43"/>
      <c r="Q66" s="43"/>
      <c r="R66" s="43"/>
      <c r="S66" s="43"/>
    </row>
    <row r="67" spans="1:19" x14ac:dyDescent="0.25">
      <c r="A67" s="32">
        <f t="shared" si="0"/>
        <v>53</v>
      </c>
      <c r="B67" s="29" t="s">
        <v>45</v>
      </c>
      <c r="C67" s="43"/>
      <c r="D67" s="43"/>
      <c r="E67" s="43"/>
      <c r="F67" s="43"/>
      <c r="G67" s="43"/>
      <c r="H67" s="43"/>
      <c r="I67" s="43"/>
      <c r="J67" s="43"/>
      <c r="K67" s="43"/>
      <c r="L67" s="43"/>
      <c r="M67" s="43"/>
      <c r="N67" s="43"/>
      <c r="O67" s="43"/>
      <c r="P67" s="43"/>
      <c r="Q67" s="43"/>
      <c r="R67" s="43"/>
      <c r="S67" s="43"/>
    </row>
    <row r="68" spans="1:19" x14ac:dyDescent="0.25">
      <c r="A68" s="32">
        <f t="shared" si="0"/>
        <v>54</v>
      </c>
      <c r="B68" s="29" t="s">
        <v>46</v>
      </c>
      <c r="C68" s="43"/>
      <c r="D68" s="43"/>
      <c r="E68" s="43"/>
      <c r="F68" s="43"/>
      <c r="G68" s="43"/>
      <c r="H68" s="43"/>
      <c r="I68" s="43"/>
      <c r="J68" s="43"/>
      <c r="K68" s="43"/>
      <c r="L68" s="43"/>
      <c r="M68" s="43"/>
      <c r="N68" s="43"/>
      <c r="O68" s="43"/>
      <c r="P68" s="43"/>
      <c r="Q68" s="43"/>
      <c r="R68" s="43"/>
      <c r="S68" s="43"/>
    </row>
    <row r="69" spans="1:19" x14ac:dyDescent="0.25">
      <c r="A69" s="32">
        <f t="shared" si="0"/>
        <v>55</v>
      </c>
      <c r="B69" s="31" t="s">
        <v>47</v>
      </c>
      <c r="C69" s="43"/>
      <c r="D69" s="43"/>
      <c r="E69" s="43"/>
      <c r="F69" s="43"/>
      <c r="G69" s="43">
        <f>ROUND(SUM(C69:F69)/2,0)</f>
        <v>0</v>
      </c>
      <c r="H69" s="43"/>
      <c r="I69" s="43"/>
      <c r="J69" s="43">
        <f t="shared" ref="J69" si="11">(N69+R69)/2</f>
        <v>0</v>
      </c>
      <c r="K69" s="43"/>
      <c r="L69" s="43"/>
      <c r="M69" s="46"/>
      <c r="N69" s="46">
        <v>0</v>
      </c>
      <c r="O69" s="46"/>
      <c r="P69" s="43"/>
      <c r="Q69" s="46"/>
      <c r="R69" s="46">
        <v>0</v>
      </c>
      <c r="S69" s="46"/>
    </row>
    <row r="70" spans="1:19" x14ac:dyDescent="0.25">
      <c r="A70" s="32">
        <f t="shared" si="0"/>
        <v>56</v>
      </c>
      <c r="B70" s="31"/>
      <c r="C70" s="43"/>
      <c r="D70" s="43"/>
      <c r="E70" s="43"/>
      <c r="F70" s="43"/>
      <c r="G70" s="43"/>
      <c r="H70" s="43"/>
      <c r="I70" s="43"/>
      <c r="J70" s="43"/>
      <c r="K70" s="43"/>
      <c r="L70" s="43"/>
      <c r="M70" s="43"/>
      <c r="N70" s="43"/>
      <c r="O70" s="43"/>
      <c r="P70" s="43"/>
      <c r="Q70" s="43"/>
      <c r="R70" s="43"/>
      <c r="S70" s="43"/>
    </row>
    <row r="71" spans="1:19" x14ac:dyDescent="0.25">
      <c r="A71" s="32">
        <f t="shared" si="0"/>
        <v>57</v>
      </c>
      <c r="B71" s="31"/>
      <c r="C71" s="43"/>
      <c r="D71" s="43"/>
      <c r="E71" s="43"/>
      <c r="F71" s="43"/>
      <c r="G71" s="43"/>
      <c r="H71" s="43"/>
      <c r="I71" s="43"/>
      <c r="J71" s="43"/>
      <c r="K71" s="43"/>
      <c r="L71" s="43"/>
      <c r="M71" s="43"/>
      <c r="N71" s="43"/>
      <c r="O71" s="43"/>
      <c r="P71" s="43"/>
      <c r="Q71" s="43"/>
      <c r="R71" s="43"/>
      <c r="S71" s="43"/>
    </row>
    <row r="72" spans="1:19" ht="13.8" thickBot="1" x14ac:dyDescent="0.3">
      <c r="A72" s="32">
        <f t="shared" si="0"/>
        <v>58</v>
      </c>
      <c r="B72" s="29" t="s">
        <v>48</v>
      </c>
      <c r="C72" s="48">
        <f>SUM(C69:C71)</f>
        <v>0</v>
      </c>
      <c r="D72" s="48">
        <f>SUM(D69:D71)</f>
        <v>0</v>
      </c>
      <c r="E72" s="48">
        <f>SUM(E69:E71)</f>
        <v>0</v>
      </c>
      <c r="F72" s="48">
        <f>SUM(F69:F71)</f>
        <v>0</v>
      </c>
      <c r="G72" s="48">
        <f>SUM(G69:G71)</f>
        <v>0</v>
      </c>
      <c r="H72" s="43"/>
      <c r="I72" s="48">
        <f>SUM(I69:I71)</f>
        <v>0</v>
      </c>
      <c r="J72" s="48">
        <f>SUM(J69:J71)</f>
        <v>0</v>
      </c>
      <c r="K72" s="48">
        <f>SUM(K69:K71)</f>
        <v>0</v>
      </c>
      <c r="L72" s="43"/>
      <c r="M72" s="48">
        <f>SUM(M69:M71)</f>
        <v>0</v>
      </c>
      <c r="N72" s="48">
        <f>SUM(N69:N71)</f>
        <v>0</v>
      </c>
      <c r="O72" s="48">
        <f>SUM(O69:O71)</f>
        <v>0</v>
      </c>
      <c r="P72" s="43"/>
      <c r="Q72" s="48">
        <f>SUM(Q69:Q71)</f>
        <v>0</v>
      </c>
      <c r="R72" s="48">
        <f>SUM(R69:R71)</f>
        <v>0</v>
      </c>
      <c r="S72" s="48">
        <f>SUM(S69:S71)</f>
        <v>0</v>
      </c>
    </row>
    <row r="73" spans="1:19" ht="13.8" thickTop="1" x14ac:dyDescent="0.25">
      <c r="A73" s="32"/>
      <c r="C73" s="49"/>
      <c r="D73" s="49"/>
      <c r="E73" s="49"/>
      <c r="F73" s="49"/>
      <c r="G73" s="49"/>
      <c r="H73" s="43"/>
      <c r="I73" s="49"/>
      <c r="J73" s="49"/>
      <c r="K73" s="49"/>
      <c r="L73" s="43"/>
      <c r="M73" s="49"/>
      <c r="N73" s="49"/>
      <c r="O73" s="49"/>
      <c r="P73" s="43"/>
      <c r="Q73" s="49"/>
      <c r="R73" s="49"/>
      <c r="S73" s="49"/>
    </row>
    <row r="74" spans="1:19" x14ac:dyDescent="0.25">
      <c r="A74" s="32"/>
      <c r="C74" s="43"/>
      <c r="D74" s="43"/>
      <c r="E74" s="43"/>
      <c r="F74" s="43"/>
      <c r="G74" s="43"/>
      <c r="H74" s="43"/>
      <c r="I74" s="43"/>
      <c r="J74" s="43"/>
      <c r="K74" s="43"/>
      <c r="L74" s="43"/>
      <c r="M74" s="43"/>
      <c r="N74" s="43"/>
      <c r="O74" s="43"/>
      <c r="P74" s="43"/>
      <c r="Q74" s="43"/>
      <c r="R74" s="43"/>
      <c r="S74" s="43"/>
    </row>
  </sheetData>
  <pageMargins left="0.75" right="0.25" top="0.5" bottom="0.5" header="0.25" footer="0.25"/>
  <pageSetup scale="36" orientation="landscape" r:id="rId1"/>
  <headerFooter alignWithMargins="0">
    <oddHeader>&amp;RSTATEMENT AF
PAGE &amp;P OF &amp;N</oddHeader>
  </headerFooter>
  <rowBreaks count="1" manualBreakCount="1">
    <brk id="38" max="18" man="1"/>
  </rowBreaks>
  <colBreaks count="3" manualBreakCount="3">
    <brk id="7" max="112" man="1"/>
    <brk id="11" max="1048575" man="1"/>
    <brk id="15" max="1048575" man="1"/>
  </colBreaks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T31"/>
  <sheetViews>
    <sheetView showOutlineSymbols="0" zoomScaleNormal="100" workbookViewId="0">
      <pane xSplit="2" ySplit="13" topLeftCell="C14" activePane="bottomRight" state="frozen"/>
      <selection pane="topRight" activeCell="C1" sqref="C1"/>
      <selection pane="bottomLeft" activeCell="A14" sqref="A14"/>
      <selection pane="bottomRight" activeCell="C14" sqref="C14"/>
    </sheetView>
  </sheetViews>
  <sheetFormatPr defaultColWidth="12.6640625" defaultRowHeight="13.2" x14ac:dyDescent="0.25"/>
  <cols>
    <col min="1" max="1" width="4.6640625" style="26" customWidth="1"/>
    <col min="2" max="2" width="54.6640625" style="28" customWidth="1"/>
    <col min="3" max="7" width="15.6640625" style="28" customWidth="1"/>
    <col min="8" max="8" width="2.6640625" style="28" customWidth="1"/>
    <col min="9" max="11" width="15.6640625" style="28" customWidth="1"/>
    <col min="12" max="12" width="2.6640625" style="28" customWidth="1"/>
    <col min="13" max="15" width="15.6640625" style="28" customWidth="1"/>
    <col min="16" max="16" width="2.6640625" style="28" customWidth="1"/>
    <col min="17" max="19" width="15.6640625" style="28" customWidth="1"/>
    <col min="20" max="20" width="17.6640625" style="28" bestFit="1" customWidth="1"/>
    <col min="21" max="16384" width="12.6640625" style="28"/>
  </cols>
  <sheetData>
    <row r="1" spans="1:20" x14ac:dyDescent="0.25">
      <c r="B1" s="27" t="s">
        <v>88</v>
      </c>
      <c r="G1" s="29"/>
      <c r="H1" s="29"/>
      <c r="I1" s="29"/>
      <c r="J1" s="29"/>
      <c r="K1" s="29"/>
      <c r="L1" s="29"/>
      <c r="T1" s="30"/>
    </row>
    <row r="2" spans="1:20" x14ac:dyDescent="0.25">
      <c r="B2" s="27" t="s">
        <v>67</v>
      </c>
      <c r="G2" s="31"/>
      <c r="H2" s="31"/>
      <c r="I2" s="31"/>
      <c r="J2" s="31"/>
      <c r="K2" s="31"/>
      <c r="L2" s="31"/>
      <c r="T2" s="31"/>
    </row>
    <row r="3" spans="1:20" x14ac:dyDescent="0.25">
      <c r="B3" s="27" t="s">
        <v>61</v>
      </c>
    </row>
    <row r="4" spans="1:20" x14ac:dyDescent="0.25">
      <c r="B4" s="32"/>
    </row>
    <row r="5" spans="1:20" x14ac:dyDescent="0.25">
      <c r="B5" s="33"/>
    </row>
    <row r="6" spans="1:20" x14ac:dyDescent="0.25">
      <c r="G6" s="34" t="s">
        <v>68</v>
      </c>
      <c r="H6" s="34"/>
      <c r="I6" s="34"/>
      <c r="J6" s="34"/>
      <c r="K6" s="34"/>
      <c r="L6" s="34"/>
    </row>
    <row r="8" spans="1:20" x14ac:dyDescent="0.25">
      <c r="B8" s="35" t="s">
        <v>2</v>
      </c>
      <c r="C8" s="35" t="s">
        <v>3</v>
      </c>
      <c r="D8" s="35" t="s">
        <v>4</v>
      </c>
      <c r="E8" s="35" t="s">
        <v>5</v>
      </c>
      <c r="F8" s="35" t="s">
        <v>6</v>
      </c>
      <c r="G8" s="35" t="s">
        <v>7</v>
      </c>
      <c r="H8" s="35"/>
      <c r="I8" s="35" t="s">
        <v>8</v>
      </c>
      <c r="J8" s="35" t="s">
        <v>9</v>
      </c>
      <c r="K8" s="35" t="s">
        <v>10</v>
      </c>
      <c r="L8" s="35"/>
      <c r="M8" s="35" t="s">
        <v>11</v>
      </c>
      <c r="N8" s="35" t="s">
        <v>12</v>
      </c>
      <c r="O8" s="35" t="s">
        <v>13</v>
      </c>
      <c r="Q8" s="35" t="s">
        <v>14</v>
      </c>
      <c r="R8" s="35" t="s">
        <v>15</v>
      </c>
      <c r="S8" s="35" t="s">
        <v>16</v>
      </c>
    </row>
    <row r="10" spans="1:20" x14ac:dyDescent="0.25">
      <c r="C10" s="36" t="s">
        <v>17</v>
      </c>
      <c r="D10" s="36"/>
      <c r="E10" s="37" t="s">
        <v>18</v>
      </c>
      <c r="F10" s="36"/>
      <c r="G10" s="38" t="s">
        <v>19</v>
      </c>
      <c r="H10" s="38"/>
      <c r="I10" s="39" t="s">
        <v>20</v>
      </c>
      <c r="J10" s="36"/>
      <c r="K10" s="36"/>
      <c r="L10" s="38"/>
      <c r="M10" s="39" t="s">
        <v>63</v>
      </c>
      <c r="N10" s="36"/>
      <c r="O10" s="36"/>
      <c r="Q10" s="36" t="s">
        <v>60</v>
      </c>
      <c r="R10" s="36"/>
      <c r="S10" s="36"/>
    </row>
    <row r="11" spans="1:20" x14ac:dyDescent="0.25">
      <c r="C11" s="40"/>
      <c r="D11" s="40"/>
      <c r="G11" s="38" t="s">
        <v>21</v>
      </c>
      <c r="H11" s="38"/>
      <c r="I11" s="40"/>
      <c r="J11" s="40"/>
      <c r="K11" s="40"/>
      <c r="L11" s="38"/>
      <c r="M11" s="40"/>
      <c r="N11" s="40"/>
      <c r="O11" s="40"/>
      <c r="Q11" s="40"/>
      <c r="R11" s="40"/>
      <c r="S11" s="40"/>
    </row>
    <row r="12" spans="1:20" x14ac:dyDescent="0.25">
      <c r="C12" s="38" t="s">
        <v>22</v>
      </c>
      <c r="D12" s="38" t="s">
        <v>22</v>
      </c>
      <c r="E12" s="38" t="s">
        <v>22</v>
      </c>
      <c r="F12" s="38" t="s">
        <v>22</v>
      </c>
      <c r="G12" s="38" t="s">
        <v>23</v>
      </c>
      <c r="H12" s="38"/>
      <c r="L12" s="38"/>
    </row>
    <row r="13" spans="1:20" x14ac:dyDescent="0.25">
      <c r="B13" s="35" t="s">
        <v>24</v>
      </c>
      <c r="C13" s="35" t="s">
        <v>62</v>
      </c>
      <c r="D13" s="35" t="s">
        <v>59</v>
      </c>
      <c r="E13" s="35" t="str">
        <f>C13</f>
        <v>OF 12-31-15</v>
      </c>
      <c r="F13" s="35" t="str">
        <f>D13</f>
        <v>OF 12-31-14</v>
      </c>
      <c r="G13" s="35" t="s">
        <v>25</v>
      </c>
      <c r="H13" s="35"/>
      <c r="I13" s="35"/>
      <c r="J13" s="35" t="s">
        <v>26</v>
      </c>
      <c r="K13" s="35"/>
      <c r="L13" s="35"/>
      <c r="M13" s="35"/>
      <c r="N13" s="35" t="s">
        <v>26</v>
      </c>
      <c r="O13" s="35"/>
      <c r="Q13" s="35"/>
      <c r="R13" s="35" t="s">
        <v>26</v>
      </c>
      <c r="S13" s="35"/>
    </row>
    <row r="15" spans="1:20" x14ac:dyDescent="0.25">
      <c r="A15" s="41">
        <v>1</v>
      </c>
      <c r="B15" s="42" t="s">
        <v>69</v>
      </c>
      <c r="C15" s="43"/>
      <c r="D15" s="43"/>
      <c r="E15" s="43"/>
      <c r="F15" s="44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3"/>
    </row>
    <row r="16" spans="1:20" x14ac:dyDescent="0.25">
      <c r="A16" s="41">
        <f t="shared" ref="A16:A30" si="0">A15+1</f>
        <v>2</v>
      </c>
      <c r="B16" s="43"/>
      <c r="C16" s="43"/>
      <c r="D16" s="43"/>
      <c r="E16" s="43"/>
      <c r="F16" s="43"/>
      <c r="G16" s="43"/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43"/>
    </row>
    <row r="17" spans="1:20" x14ac:dyDescent="0.25">
      <c r="A17" s="41">
        <f t="shared" si="0"/>
        <v>3</v>
      </c>
      <c r="B17" s="29" t="s">
        <v>70</v>
      </c>
      <c r="C17" s="43">
        <f t="shared" ref="C17:C22" si="1">SUM(M17:O17)</f>
        <v>72121</v>
      </c>
      <c r="D17" s="43">
        <f t="shared" ref="D17:D22" si="2">SUM(Q17:S17)</f>
        <v>1467</v>
      </c>
      <c r="E17" s="43"/>
      <c r="F17" s="43"/>
      <c r="G17" s="43">
        <f t="shared" ref="G17:G22" si="3">ROUND(SUM(C17:F17)/2,0)</f>
        <v>36794</v>
      </c>
      <c r="H17" s="43"/>
      <c r="I17" s="43"/>
      <c r="J17" s="43">
        <f t="shared" ref="J17:J22" si="4">(+N17+R17)/2</f>
        <v>36794</v>
      </c>
      <c r="K17" s="43"/>
      <c r="L17" s="43"/>
      <c r="M17" s="43"/>
      <c r="N17" s="45">
        <f>70654+1467</f>
        <v>72121</v>
      </c>
      <c r="O17" s="43"/>
      <c r="P17" s="43"/>
      <c r="Q17" s="43"/>
      <c r="R17" s="45">
        <v>1467</v>
      </c>
      <c r="S17" s="43"/>
      <c r="T17" s="43"/>
    </row>
    <row r="18" spans="1:20" x14ac:dyDescent="0.25">
      <c r="A18" s="41">
        <f t="shared" si="0"/>
        <v>4</v>
      </c>
      <c r="B18" s="42" t="s">
        <v>71</v>
      </c>
      <c r="C18" s="43">
        <f t="shared" si="1"/>
        <v>14250921.32</v>
      </c>
      <c r="D18" s="43">
        <f t="shared" si="2"/>
        <v>9610540</v>
      </c>
      <c r="E18" s="43"/>
      <c r="F18" s="43"/>
      <c r="G18" s="43">
        <f t="shared" si="3"/>
        <v>11930731</v>
      </c>
      <c r="H18" s="43"/>
      <c r="I18" s="43"/>
      <c r="J18" s="43">
        <f t="shared" si="4"/>
        <v>11930730.66</v>
      </c>
      <c r="K18" s="43"/>
      <c r="L18" s="43"/>
      <c r="M18" s="43"/>
      <c r="N18" s="45">
        <v>14250921.32</v>
      </c>
      <c r="O18" s="43"/>
      <c r="P18" s="43"/>
      <c r="Q18" s="43"/>
      <c r="R18" s="45">
        <v>9610540</v>
      </c>
      <c r="S18" s="43"/>
      <c r="T18" s="43"/>
    </row>
    <row r="19" spans="1:20" x14ac:dyDescent="0.25">
      <c r="A19" s="41">
        <f t="shared" si="0"/>
        <v>5</v>
      </c>
      <c r="B19" s="42" t="s">
        <v>90</v>
      </c>
      <c r="C19" s="43">
        <f t="shared" si="1"/>
        <v>1767918.84</v>
      </c>
      <c r="D19" s="43">
        <f t="shared" si="2"/>
        <v>1288264</v>
      </c>
      <c r="E19" s="43"/>
      <c r="F19" s="43"/>
      <c r="G19" s="43">
        <f t="shared" si="3"/>
        <v>1528091</v>
      </c>
      <c r="H19" s="43"/>
      <c r="I19" s="43"/>
      <c r="J19" s="43">
        <f t="shared" si="4"/>
        <v>1528091.42</v>
      </c>
      <c r="K19" s="43"/>
      <c r="L19" s="43"/>
      <c r="M19" s="43"/>
      <c r="N19" s="45">
        <v>1767918.84</v>
      </c>
      <c r="O19" s="43"/>
      <c r="P19" s="43"/>
      <c r="Q19" s="43"/>
      <c r="R19" s="45">
        <v>1288264</v>
      </c>
      <c r="S19" s="43"/>
      <c r="T19" s="43"/>
    </row>
    <row r="20" spans="1:20" x14ac:dyDescent="0.25">
      <c r="A20" s="41">
        <f t="shared" si="0"/>
        <v>6</v>
      </c>
      <c r="B20" s="42" t="s">
        <v>72</v>
      </c>
      <c r="C20" s="43">
        <f t="shared" si="1"/>
        <v>0</v>
      </c>
      <c r="D20" s="43">
        <f t="shared" si="2"/>
        <v>0</v>
      </c>
      <c r="E20" s="43"/>
      <c r="F20" s="43"/>
      <c r="G20" s="43">
        <f t="shared" si="3"/>
        <v>0</v>
      </c>
      <c r="H20" s="43"/>
      <c r="I20" s="43"/>
      <c r="J20" s="43">
        <f t="shared" si="4"/>
        <v>0</v>
      </c>
      <c r="K20" s="43"/>
      <c r="L20" s="43"/>
      <c r="M20" s="43"/>
      <c r="N20" s="45">
        <v>0</v>
      </c>
      <c r="O20" s="43"/>
      <c r="P20" s="43"/>
      <c r="Q20" s="43"/>
      <c r="R20" s="45">
        <v>0</v>
      </c>
      <c r="S20" s="43"/>
      <c r="T20" s="43"/>
    </row>
    <row r="21" spans="1:20" x14ac:dyDescent="0.25">
      <c r="A21" s="41">
        <f t="shared" si="0"/>
        <v>7</v>
      </c>
      <c r="B21" s="42" t="s">
        <v>53</v>
      </c>
      <c r="C21" s="43">
        <f t="shared" si="1"/>
        <v>553253.05000000005</v>
      </c>
      <c r="D21" s="43">
        <f t="shared" si="2"/>
        <v>474338</v>
      </c>
      <c r="E21" s="43"/>
      <c r="F21" s="43"/>
      <c r="G21" s="43">
        <f t="shared" si="3"/>
        <v>513796</v>
      </c>
      <c r="H21" s="43"/>
      <c r="I21" s="43"/>
      <c r="J21" s="43">
        <f t="shared" si="4"/>
        <v>513795.52500000002</v>
      </c>
      <c r="K21" s="43"/>
      <c r="L21" s="43"/>
      <c r="M21" s="43"/>
      <c r="N21" s="45">
        <v>553253.05000000005</v>
      </c>
      <c r="O21" s="43"/>
      <c r="P21" s="43"/>
      <c r="Q21" s="43"/>
      <c r="R21" s="45">
        <v>474338</v>
      </c>
      <c r="S21" s="43"/>
      <c r="T21" s="43"/>
    </row>
    <row r="22" spans="1:20" x14ac:dyDescent="0.25">
      <c r="A22" s="41">
        <f t="shared" si="0"/>
        <v>8</v>
      </c>
      <c r="B22" s="42" t="s">
        <v>73</v>
      </c>
      <c r="C22" s="43">
        <f t="shared" si="1"/>
        <v>177825</v>
      </c>
      <c r="D22" s="43">
        <f t="shared" si="2"/>
        <v>177825</v>
      </c>
      <c r="E22" s="43"/>
      <c r="F22" s="43"/>
      <c r="G22" s="43">
        <f t="shared" si="3"/>
        <v>177825</v>
      </c>
      <c r="H22" s="43"/>
      <c r="I22" s="43"/>
      <c r="J22" s="43">
        <f t="shared" si="4"/>
        <v>177825</v>
      </c>
      <c r="K22" s="43"/>
      <c r="L22" s="43"/>
      <c r="M22" s="43"/>
      <c r="N22" s="45">
        <v>177825</v>
      </c>
      <c r="O22" s="43"/>
      <c r="P22" s="43"/>
      <c r="Q22" s="43"/>
      <c r="R22" s="45">
        <v>177825</v>
      </c>
      <c r="S22" s="43"/>
      <c r="T22" s="43"/>
    </row>
    <row r="23" spans="1:20" x14ac:dyDescent="0.25">
      <c r="A23" s="41">
        <f t="shared" si="0"/>
        <v>9</v>
      </c>
      <c r="B23" s="43" t="s">
        <v>29</v>
      </c>
      <c r="C23" s="46">
        <v>2716.72</v>
      </c>
      <c r="D23" s="46">
        <v>10327.469999999999</v>
      </c>
      <c r="E23" s="43">
        <f t="shared" ref="E23:F28" si="5">-C23</f>
        <v>-2716.72</v>
      </c>
      <c r="F23" s="43">
        <f t="shared" si="5"/>
        <v>-10327.469999999999</v>
      </c>
      <c r="G23" s="43">
        <f t="shared" ref="G23:G28" si="6">ROUND(SUM(C23:F23)/2,0)</f>
        <v>0</v>
      </c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</row>
    <row r="24" spans="1:20" x14ac:dyDescent="0.25">
      <c r="A24" s="41">
        <f t="shared" si="0"/>
        <v>10</v>
      </c>
      <c r="B24" s="43" t="s">
        <v>75</v>
      </c>
      <c r="C24" s="46">
        <v>0</v>
      </c>
      <c r="D24" s="46">
        <v>0</v>
      </c>
      <c r="E24" s="43">
        <f t="shared" si="5"/>
        <v>0</v>
      </c>
      <c r="F24" s="43">
        <f t="shared" si="5"/>
        <v>0</v>
      </c>
      <c r="G24" s="43">
        <f t="shared" si="6"/>
        <v>0</v>
      </c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</row>
    <row r="25" spans="1:20" x14ac:dyDescent="0.25">
      <c r="A25" s="41">
        <f t="shared" si="0"/>
        <v>11</v>
      </c>
      <c r="B25" s="43" t="s">
        <v>76</v>
      </c>
      <c r="C25" s="46">
        <v>0</v>
      </c>
      <c r="D25" s="46">
        <v>0</v>
      </c>
      <c r="E25" s="43">
        <f t="shared" si="5"/>
        <v>0</v>
      </c>
      <c r="F25" s="43">
        <f t="shared" si="5"/>
        <v>0</v>
      </c>
      <c r="G25" s="43">
        <f t="shared" si="6"/>
        <v>0</v>
      </c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</row>
    <row r="26" spans="1:20" x14ac:dyDescent="0.25">
      <c r="A26" s="41">
        <f t="shared" si="0"/>
        <v>12</v>
      </c>
      <c r="B26" s="43" t="s">
        <v>77</v>
      </c>
      <c r="C26" s="46">
        <v>0</v>
      </c>
      <c r="D26" s="46">
        <v>0</v>
      </c>
      <c r="E26" s="43">
        <f t="shared" si="5"/>
        <v>0</v>
      </c>
      <c r="F26" s="43">
        <f t="shared" si="5"/>
        <v>0</v>
      </c>
      <c r="G26" s="43">
        <f t="shared" si="6"/>
        <v>0</v>
      </c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</row>
    <row r="27" spans="1:20" x14ac:dyDescent="0.25">
      <c r="A27" s="41">
        <f t="shared" si="0"/>
        <v>13</v>
      </c>
      <c r="B27" s="42" t="s">
        <v>78</v>
      </c>
      <c r="C27" s="46">
        <v>0</v>
      </c>
      <c r="D27" s="46">
        <v>0</v>
      </c>
      <c r="E27" s="43">
        <f t="shared" si="5"/>
        <v>0</v>
      </c>
      <c r="F27" s="43">
        <f t="shared" si="5"/>
        <v>0</v>
      </c>
      <c r="G27" s="43">
        <f t="shared" si="6"/>
        <v>0</v>
      </c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</row>
    <row r="28" spans="1:20" x14ac:dyDescent="0.25">
      <c r="A28" s="41">
        <f t="shared" si="0"/>
        <v>14</v>
      </c>
      <c r="B28" s="42" t="s">
        <v>79</v>
      </c>
      <c r="C28" s="46">
        <v>0</v>
      </c>
      <c r="D28" s="46">
        <v>0</v>
      </c>
      <c r="E28" s="43">
        <f t="shared" si="5"/>
        <v>0</v>
      </c>
      <c r="F28" s="43">
        <f t="shared" si="5"/>
        <v>0</v>
      </c>
      <c r="G28" s="43">
        <f t="shared" si="6"/>
        <v>0</v>
      </c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</row>
    <row r="29" spans="1:20" x14ac:dyDescent="0.25">
      <c r="A29" s="41">
        <f t="shared" si="0"/>
        <v>15</v>
      </c>
      <c r="B29" s="43"/>
      <c r="C29" s="43"/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3"/>
      <c r="S29" s="43"/>
      <c r="T29" s="43"/>
    </row>
    <row r="30" spans="1:20" ht="13.8" thickBot="1" x14ac:dyDescent="0.3">
      <c r="A30" s="41">
        <f t="shared" si="0"/>
        <v>16</v>
      </c>
      <c r="B30" s="42" t="s">
        <v>81</v>
      </c>
      <c r="C30" s="47">
        <f>SUM(C17:C29)</f>
        <v>16824755.93</v>
      </c>
      <c r="D30" s="47">
        <f>SUM(D17:D29)</f>
        <v>11562761.470000001</v>
      </c>
      <c r="E30" s="47">
        <f>SUM(E17:E29)</f>
        <v>-2716.72</v>
      </c>
      <c r="F30" s="47">
        <f>SUM(F17:F29)</f>
        <v>-10327.469999999999</v>
      </c>
      <c r="G30" s="47">
        <f>SUM(G17:G29)</f>
        <v>14187237</v>
      </c>
      <c r="H30" s="43"/>
      <c r="I30" s="47">
        <f>SUM(I17:I29)</f>
        <v>0</v>
      </c>
      <c r="J30" s="47">
        <f>SUM(J17:J29)</f>
        <v>14187236.605</v>
      </c>
      <c r="K30" s="47">
        <f>SUM(K17:K29)</f>
        <v>0</v>
      </c>
      <c r="L30" s="43"/>
      <c r="M30" s="47">
        <f>SUM(M17:M29)</f>
        <v>0</v>
      </c>
      <c r="N30" s="47">
        <f>SUM(N17:N29)</f>
        <v>16822039.210000001</v>
      </c>
      <c r="O30" s="47">
        <f>SUM(O17:O29)</f>
        <v>0</v>
      </c>
      <c r="P30" s="43"/>
      <c r="Q30" s="47">
        <f>SUM(Q17:Q29)</f>
        <v>0</v>
      </c>
      <c r="R30" s="47">
        <f>SUM(R17:R29)</f>
        <v>11552434</v>
      </c>
      <c r="S30" s="47">
        <f>SUM(S17:S29)</f>
        <v>0</v>
      </c>
      <c r="T30" s="43"/>
    </row>
    <row r="31" spans="1:20" ht="13.8" thickTop="1" x14ac:dyDescent="0.25"/>
  </sheetData>
  <pageMargins left="0.5" right="0.25" top="0.75" bottom="0.5" header="0.25" footer="0"/>
  <pageSetup scale="37" fitToHeight="0" orientation="landscape" r:id="rId1"/>
  <headerFooter alignWithMargins="0">
    <oddHeader>&amp;RSTATEMENT AG-3
PAGE &amp;P OF &amp;N</oddHeader>
  </headerFooter>
  <colBreaks count="3" manualBreakCount="3">
    <brk id="7" min="14" max="78" man="1"/>
    <brk id="12" min="14" max="78" man="1"/>
    <brk id="15" min="14" max="78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autoPageBreaks="0" fitToPage="1"/>
  </sheetPr>
  <dimension ref="A1:S73"/>
  <sheetViews>
    <sheetView showOutlineSymbols="0" zoomScaleNormal="100" workbookViewId="0">
      <pane xSplit="2" ySplit="13" topLeftCell="C14" activePane="bottomRight" state="frozen"/>
      <selection pane="topRight" activeCell="C1" sqref="C1"/>
      <selection pane="bottomLeft" activeCell="A14" sqref="A14"/>
      <selection pane="bottomRight" activeCell="C14" sqref="C14"/>
    </sheetView>
  </sheetViews>
  <sheetFormatPr defaultColWidth="12.6640625" defaultRowHeight="13.2" x14ac:dyDescent="0.25"/>
  <cols>
    <col min="1" max="1" width="4.6640625" style="26" customWidth="1"/>
    <col min="2" max="2" width="54.6640625" style="28" customWidth="1"/>
    <col min="3" max="7" width="15.6640625" style="28" customWidth="1"/>
    <col min="8" max="8" width="2.6640625" style="28" customWidth="1"/>
    <col min="9" max="11" width="15.6640625" style="28" customWidth="1"/>
    <col min="12" max="12" width="2.6640625" style="28" customWidth="1"/>
    <col min="13" max="15" width="15.6640625" style="28" customWidth="1"/>
    <col min="16" max="16" width="2.6640625" style="28" customWidth="1"/>
    <col min="17" max="19" width="15.6640625" style="28" customWidth="1"/>
    <col min="20" max="16384" width="12.6640625" style="28"/>
  </cols>
  <sheetData>
    <row r="1" spans="1:19" x14ac:dyDescent="0.25">
      <c r="B1" s="27" t="s">
        <v>91</v>
      </c>
      <c r="G1" s="31"/>
      <c r="H1" s="31"/>
      <c r="I1" s="31"/>
      <c r="J1" s="31"/>
      <c r="K1" s="31"/>
      <c r="L1" s="31"/>
      <c r="S1" s="31"/>
    </row>
    <row r="2" spans="1:19" x14ac:dyDescent="0.25">
      <c r="B2" s="27" t="s">
        <v>0</v>
      </c>
      <c r="G2" s="31"/>
      <c r="H2" s="31"/>
      <c r="I2" s="31"/>
      <c r="J2" s="31"/>
      <c r="K2" s="31"/>
      <c r="L2" s="31"/>
      <c r="S2" s="29"/>
    </row>
    <row r="3" spans="1:19" x14ac:dyDescent="0.25">
      <c r="B3" s="27" t="s">
        <v>61</v>
      </c>
    </row>
    <row r="4" spans="1:19" x14ac:dyDescent="0.25">
      <c r="G4" s="34" t="s">
        <v>1</v>
      </c>
      <c r="H4" s="34"/>
      <c r="I4" s="34"/>
      <c r="J4" s="34"/>
      <c r="K4" s="34"/>
      <c r="L4" s="34"/>
    </row>
    <row r="5" spans="1:19" x14ac:dyDescent="0.25">
      <c r="B5" s="33"/>
    </row>
    <row r="8" spans="1:19" x14ac:dyDescent="0.25">
      <c r="B8" s="35" t="s">
        <v>2</v>
      </c>
      <c r="C8" s="35" t="s">
        <v>3</v>
      </c>
      <c r="D8" s="35" t="s">
        <v>4</v>
      </c>
      <c r="E8" s="35" t="s">
        <v>5</v>
      </c>
      <c r="F8" s="35" t="s">
        <v>6</v>
      </c>
      <c r="G8" s="35" t="s">
        <v>7</v>
      </c>
      <c r="H8" s="35"/>
      <c r="I8" s="35" t="s">
        <v>8</v>
      </c>
      <c r="J8" s="35" t="s">
        <v>9</v>
      </c>
      <c r="K8" s="35" t="s">
        <v>10</v>
      </c>
      <c r="L8" s="35"/>
      <c r="M8" s="35" t="s">
        <v>11</v>
      </c>
      <c r="N8" s="35" t="s">
        <v>12</v>
      </c>
      <c r="O8" s="35" t="s">
        <v>13</v>
      </c>
      <c r="Q8" s="35" t="s">
        <v>14</v>
      </c>
      <c r="R8" s="35" t="s">
        <v>15</v>
      </c>
      <c r="S8" s="35" t="s">
        <v>16</v>
      </c>
    </row>
    <row r="10" spans="1:19" x14ac:dyDescent="0.25">
      <c r="C10" s="36" t="s">
        <v>17</v>
      </c>
      <c r="D10" s="36"/>
      <c r="E10" s="37" t="s">
        <v>18</v>
      </c>
      <c r="F10" s="36"/>
      <c r="G10" s="38" t="s">
        <v>19</v>
      </c>
      <c r="H10" s="38"/>
      <c r="I10" s="39" t="s">
        <v>20</v>
      </c>
      <c r="J10" s="36"/>
      <c r="K10" s="36"/>
      <c r="L10" s="38"/>
      <c r="M10" s="36" t="s">
        <v>63</v>
      </c>
      <c r="N10" s="36"/>
      <c r="O10" s="36"/>
      <c r="Q10" s="36" t="s">
        <v>60</v>
      </c>
      <c r="R10" s="36"/>
      <c r="S10" s="36"/>
    </row>
    <row r="11" spans="1:19" x14ac:dyDescent="0.25">
      <c r="C11" s="40"/>
      <c r="D11" s="40"/>
      <c r="G11" s="38" t="s">
        <v>21</v>
      </c>
      <c r="H11" s="38"/>
      <c r="I11" s="40"/>
      <c r="J11" s="40"/>
      <c r="K11" s="40"/>
      <c r="L11" s="38"/>
      <c r="M11" s="40"/>
      <c r="N11" s="40"/>
      <c r="O11" s="40"/>
      <c r="Q11" s="40"/>
      <c r="R11" s="40"/>
      <c r="S11" s="40"/>
    </row>
    <row r="12" spans="1:19" x14ac:dyDescent="0.25">
      <c r="C12" s="38" t="s">
        <v>22</v>
      </c>
      <c r="D12" s="38" t="s">
        <v>22</v>
      </c>
      <c r="E12" s="38" t="s">
        <v>22</v>
      </c>
      <c r="F12" s="38" t="s">
        <v>22</v>
      </c>
      <c r="G12" s="38" t="s">
        <v>23</v>
      </c>
      <c r="H12" s="38"/>
      <c r="L12" s="38"/>
    </row>
    <row r="13" spans="1:19" x14ac:dyDescent="0.25">
      <c r="B13" s="35" t="s">
        <v>24</v>
      </c>
      <c r="C13" s="35" t="s">
        <v>62</v>
      </c>
      <c r="D13" s="35" t="s">
        <v>59</v>
      </c>
      <c r="E13" s="35" t="str">
        <f>C13</f>
        <v>OF 12-31-15</v>
      </c>
      <c r="F13" s="35" t="str">
        <f>D13</f>
        <v>OF 12-31-14</v>
      </c>
      <c r="G13" s="35" t="s">
        <v>25</v>
      </c>
      <c r="H13" s="35"/>
      <c r="I13" s="35"/>
      <c r="J13" s="35" t="s">
        <v>26</v>
      </c>
      <c r="K13" s="35"/>
      <c r="L13" s="35"/>
      <c r="M13" s="35"/>
      <c r="N13" s="35" t="s">
        <v>26</v>
      </c>
      <c r="O13" s="35"/>
      <c r="Q13" s="35"/>
      <c r="R13" s="35" t="s">
        <v>26</v>
      </c>
      <c r="S13" s="35"/>
    </row>
    <row r="15" spans="1:19" x14ac:dyDescent="0.25">
      <c r="A15" s="32">
        <v>1</v>
      </c>
      <c r="B15" s="29" t="s">
        <v>27</v>
      </c>
      <c r="C15" s="43"/>
      <c r="D15" s="43"/>
      <c r="E15" s="43"/>
      <c r="F15" s="44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</row>
    <row r="16" spans="1:19" x14ac:dyDescent="0.25">
      <c r="A16" s="32">
        <f t="shared" ref="A16:A71" si="0">A15+1</f>
        <v>2</v>
      </c>
      <c r="B16" s="31"/>
      <c r="C16" s="43"/>
      <c r="D16" s="43"/>
      <c r="E16" s="43"/>
      <c r="F16" s="43"/>
      <c r="G16" s="43"/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3"/>
    </row>
    <row r="17" spans="1:19" x14ac:dyDescent="0.25">
      <c r="A17" s="32">
        <f t="shared" si="0"/>
        <v>3</v>
      </c>
      <c r="B17" s="29" t="s">
        <v>28</v>
      </c>
      <c r="C17" s="43">
        <f>SUM(M17:O17)</f>
        <v>0</v>
      </c>
      <c r="D17" s="43">
        <f>SUM(Q17:S17)</f>
        <v>0</v>
      </c>
      <c r="E17" s="43"/>
      <c r="F17" s="43"/>
      <c r="G17" s="43">
        <f>ROUND(SUM(C17:F17)/2,0)</f>
        <v>0</v>
      </c>
      <c r="H17" s="43"/>
      <c r="I17" s="43"/>
      <c r="J17" s="43">
        <f>(N17+R17)/2</f>
        <v>0</v>
      </c>
      <c r="K17" s="43"/>
      <c r="L17" s="43"/>
      <c r="M17" s="46"/>
      <c r="N17" s="46">
        <v>0</v>
      </c>
      <c r="O17" s="46"/>
      <c r="P17" s="43"/>
      <c r="Q17" s="46"/>
      <c r="R17" s="46">
        <v>0</v>
      </c>
      <c r="S17" s="46"/>
    </row>
    <row r="18" spans="1:19" x14ac:dyDescent="0.25">
      <c r="A18" s="32">
        <f t="shared" si="0"/>
        <v>4</v>
      </c>
      <c r="B18" s="31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</row>
    <row r="19" spans="1:19" x14ac:dyDescent="0.25">
      <c r="A19" s="32">
        <f t="shared" si="0"/>
        <v>5</v>
      </c>
      <c r="B19" s="29" t="s">
        <v>51</v>
      </c>
      <c r="C19" s="46">
        <v>0</v>
      </c>
      <c r="D19" s="46">
        <v>0</v>
      </c>
      <c r="E19" s="43">
        <f t="shared" ref="E19:F21" si="1">-C19</f>
        <v>0</v>
      </c>
      <c r="F19" s="43">
        <f t="shared" si="1"/>
        <v>0</v>
      </c>
      <c r="G19" s="43">
        <f>ROUND(SUM(C19:F19)/2,0)</f>
        <v>0</v>
      </c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</row>
    <row r="20" spans="1:19" x14ac:dyDescent="0.25">
      <c r="A20" s="32">
        <f t="shared" si="0"/>
        <v>6</v>
      </c>
      <c r="B20" s="31" t="s">
        <v>30</v>
      </c>
      <c r="C20" s="46">
        <v>0</v>
      </c>
      <c r="D20" s="46">
        <v>0</v>
      </c>
      <c r="E20" s="43">
        <f t="shared" si="1"/>
        <v>0</v>
      </c>
      <c r="F20" s="43">
        <f t="shared" si="1"/>
        <v>0</v>
      </c>
      <c r="G20" s="43">
        <f>ROUND(SUM(C20:F20)/2,0)</f>
        <v>0</v>
      </c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</row>
    <row r="21" spans="1:19" x14ac:dyDescent="0.25">
      <c r="A21" s="32">
        <f t="shared" si="0"/>
        <v>7</v>
      </c>
      <c r="B21" s="31" t="s">
        <v>31</v>
      </c>
      <c r="C21" s="46">
        <v>0</v>
      </c>
      <c r="D21" s="46">
        <v>0</v>
      </c>
      <c r="E21" s="43">
        <f t="shared" si="1"/>
        <v>0</v>
      </c>
      <c r="F21" s="43">
        <f t="shared" si="1"/>
        <v>0</v>
      </c>
      <c r="G21" s="43">
        <f>ROUND(SUM(C21:F21)/2,0)</f>
        <v>0</v>
      </c>
      <c r="H21" s="43"/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43"/>
    </row>
    <row r="22" spans="1:19" x14ac:dyDescent="0.25">
      <c r="A22" s="32">
        <f t="shared" si="0"/>
        <v>8</v>
      </c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</row>
    <row r="23" spans="1:19" ht="13.8" thickBot="1" x14ac:dyDescent="0.3">
      <c r="A23" s="32">
        <f t="shared" si="0"/>
        <v>9</v>
      </c>
      <c r="B23" s="29" t="s">
        <v>32</v>
      </c>
      <c r="C23" s="48">
        <f>SUM(C17:C22)</f>
        <v>0</v>
      </c>
      <c r="D23" s="48">
        <f>SUM(D17:D22)</f>
        <v>0</v>
      </c>
      <c r="E23" s="48">
        <f>SUM(E17:E22)</f>
        <v>0</v>
      </c>
      <c r="F23" s="48">
        <f>SUM(F17:F22)</f>
        <v>0</v>
      </c>
      <c r="G23" s="48">
        <f>SUM(G17:G22)</f>
        <v>0</v>
      </c>
      <c r="H23" s="43"/>
      <c r="I23" s="48">
        <f>SUM(I17:I22)</f>
        <v>0</v>
      </c>
      <c r="J23" s="48">
        <f>SUM(J17:J22)</f>
        <v>0</v>
      </c>
      <c r="K23" s="48">
        <f>SUM(K17:K22)</f>
        <v>0</v>
      </c>
      <c r="L23" s="43"/>
      <c r="M23" s="48">
        <f>SUM(M17:M22)</f>
        <v>0</v>
      </c>
      <c r="N23" s="48">
        <f>SUM(N17:N22)</f>
        <v>0</v>
      </c>
      <c r="O23" s="48">
        <f>SUM(O17:O22)</f>
        <v>0</v>
      </c>
      <c r="P23" s="43"/>
      <c r="Q23" s="48">
        <f>SUM(Q17:Q22)</f>
        <v>0</v>
      </c>
      <c r="R23" s="48">
        <f>SUM(R17:R22)</f>
        <v>0</v>
      </c>
      <c r="S23" s="48">
        <f>SUM(S17:S22)</f>
        <v>0</v>
      </c>
    </row>
    <row r="24" spans="1:19" ht="13.8" thickTop="1" x14ac:dyDescent="0.25">
      <c r="A24" s="32">
        <f t="shared" si="0"/>
        <v>10</v>
      </c>
      <c r="C24" s="49"/>
      <c r="D24" s="49"/>
      <c r="E24" s="49"/>
      <c r="F24" s="49"/>
      <c r="G24" s="49"/>
      <c r="H24" s="43"/>
      <c r="I24" s="49"/>
      <c r="J24" s="49"/>
      <c r="K24" s="49"/>
      <c r="L24" s="43"/>
      <c r="M24" s="49"/>
      <c r="N24" s="49"/>
      <c r="O24" s="49"/>
      <c r="P24" s="43"/>
      <c r="Q24" s="49"/>
      <c r="R24" s="49"/>
      <c r="S24" s="49"/>
    </row>
    <row r="25" spans="1:19" x14ac:dyDescent="0.25">
      <c r="A25" s="32">
        <f t="shared" si="0"/>
        <v>11</v>
      </c>
      <c r="C25" s="43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</row>
    <row r="26" spans="1:19" x14ac:dyDescent="0.25">
      <c r="A26" s="32">
        <f t="shared" si="0"/>
        <v>12</v>
      </c>
      <c r="B26" s="31" t="s">
        <v>33</v>
      </c>
      <c r="C26" s="43"/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</row>
    <row r="27" spans="1:19" x14ac:dyDescent="0.25">
      <c r="A27" s="32">
        <f t="shared" si="0"/>
        <v>13</v>
      </c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</row>
    <row r="28" spans="1:19" x14ac:dyDescent="0.25">
      <c r="A28" s="32">
        <f t="shared" si="0"/>
        <v>14</v>
      </c>
      <c r="B28" s="29" t="s">
        <v>56</v>
      </c>
      <c r="C28" s="43">
        <f>SUM(M28:O28)</f>
        <v>54672799.649999999</v>
      </c>
      <c r="D28" s="43">
        <f>SUM(Q28:S28)</f>
        <v>21456085</v>
      </c>
      <c r="E28" s="43"/>
      <c r="F28" s="43"/>
      <c r="G28" s="43">
        <f t="shared" ref="G28:G34" si="2">ROUND(SUM(C28:F28)/2,0)</f>
        <v>38064442</v>
      </c>
      <c r="H28" s="43"/>
      <c r="I28" s="43"/>
      <c r="J28" s="43">
        <f t="shared" ref="J28:J31" si="3">(N28+R28)/2</f>
        <v>38064442.325000003</v>
      </c>
      <c r="K28" s="43"/>
      <c r="L28" s="43"/>
      <c r="M28" s="46"/>
      <c r="N28" s="46">
        <v>54672799.649999999</v>
      </c>
      <c r="O28" s="46"/>
      <c r="P28" s="43"/>
      <c r="Q28" s="46"/>
      <c r="R28" s="46">
        <v>21456085</v>
      </c>
      <c r="S28" s="46"/>
    </row>
    <row r="29" spans="1:19" x14ac:dyDescent="0.25">
      <c r="A29" s="32">
        <f t="shared" si="0"/>
        <v>15</v>
      </c>
      <c r="B29" s="29" t="s">
        <v>64</v>
      </c>
      <c r="C29" s="43">
        <f>SUM(M29:O29)</f>
        <v>3.5</v>
      </c>
      <c r="D29" s="43">
        <f>SUM(Q29:S29)</f>
        <v>3.5</v>
      </c>
      <c r="E29" s="43"/>
      <c r="F29" s="43"/>
      <c r="G29" s="43">
        <f t="shared" si="2"/>
        <v>4</v>
      </c>
      <c r="H29" s="43"/>
      <c r="I29" s="43"/>
      <c r="J29" s="43">
        <f t="shared" si="3"/>
        <v>3.5</v>
      </c>
      <c r="K29" s="43"/>
      <c r="L29" s="43"/>
      <c r="M29" s="46"/>
      <c r="N29" s="46">
        <v>3.5</v>
      </c>
      <c r="O29" s="46"/>
      <c r="P29" s="43"/>
      <c r="Q29" s="46"/>
      <c r="R29" s="46">
        <v>3.5</v>
      </c>
      <c r="S29" s="46"/>
    </row>
    <row r="30" spans="1:19" x14ac:dyDescent="0.25">
      <c r="A30" s="32">
        <f t="shared" si="0"/>
        <v>16</v>
      </c>
      <c r="B30" s="31" t="s">
        <v>58</v>
      </c>
      <c r="C30" s="43">
        <f>SUM(M30:O30)</f>
        <v>1039962.63</v>
      </c>
      <c r="D30" s="43">
        <f>SUM(Q30:S30)</f>
        <v>72142.12</v>
      </c>
      <c r="E30" s="43"/>
      <c r="F30" s="43"/>
      <c r="G30" s="43">
        <f t="shared" si="2"/>
        <v>556052</v>
      </c>
      <c r="H30" s="43"/>
      <c r="I30" s="43"/>
      <c r="J30" s="43">
        <f t="shared" si="3"/>
        <v>556052.375</v>
      </c>
      <c r="K30" s="43"/>
      <c r="L30" s="43"/>
      <c r="M30" s="46"/>
      <c r="N30" s="46">
        <v>1039962.63</v>
      </c>
      <c r="O30" s="46"/>
      <c r="P30" s="43"/>
      <c r="Q30" s="46"/>
      <c r="R30" s="46">
        <v>72142.12</v>
      </c>
      <c r="S30" s="46"/>
    </row>
    <row r="31" spans="1:19" x14ac:dyDescent="0.25">
      <c r="A31" s="32">
        <f t="shared" si="0"/>
        <v>17</v>
      </c>
      <c r="B31" s="31" t="s">
        <v>84</v>
      </c>
      <c r="C31" s="43">
        <f>SUM(M31:O31)</f>
        <v>2100</v>
      </c>
      <c r="D31" s="43">
        <f>SUM(Q31:S31)</f>
        <v>0</v>
      </c>
      <c r="E31" s="43"/>
      <c r="F31" s="43"/>
      <c r="G31" s="43">
        <f t="shared" ref="G31" si="4">ROUND(SUM(C31:F31)/2,0)</f>
        <v>1050</v>
      </c>
      <c r="H31" s="43"/>
      <c r="I31" s="43"/>
      <c r="J31" s="43">
        <f t="shared" si="3"/>
        <v>1050</v>
      </c>
      <c r="K31" s="43"/>
      <c r="L31" s="43"/>
      <c r="M31" s="46"/>
      <c r="N31" s="46">
        <v>2100</v>
      </c>
      <c r="O31" s="46"/>
      <c r="P31" s="43"/>
      <c r="Q31" s="46"/>
      <c r="R31" s="46">
        <v>0</v>
      </c>
      <c r="S31" s="46"/>
    </row>
    <row r="32" spans="1:19" x14ac:dyDescent="0.25">
      <c r="A32" s="32">
        <f t="shared" si="0"/>
        <v>18</v>
      </c>
      <c r="B32" s="31" t="s">
        <v>29</v>
      </c>
      <c r="C32" s="46">
        <v>0</v>
      </c>
      <c r="D32" s="46">
        <v>0</v>
      </c>
      <c r="E32" s="43">
        <f t="shared" ref="E32:F34" si="5">-C32</f>
        <v>0</v>
      </c>
      <c r="F32" s="43">
        <f t="shared" si="5"/>
        <v>0</v>
      </c>
      <c r="G32" s="43">
        <f t="shared" si="2"/>
        <v>0</v>
      </c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</row>
    <row r="33" spans="1:19" x14ac:dyDescent="0.25">
      <c r="A33" s="32">
        <f t="shared" si="0"/>
        <v>19</v>
      </c>
      <c r="B33" s="31" t="s">
        <v>34</v>
      </c>
      <c r="C33" s="46">
        <v>5857609.4400000004</v>
      </c>
      <c r="D33" s="46">
        <v>2553089.69</v>
      </c>
      <c r="E33" s="43">
        <f t="shared" si="5"/>
        <v>-5857609.4400000004</v>
      </c>
      <c r="F33" s="43">
        <f t="shared" si="5"/>
        <v>-2553089.69</v>
      </c>
      <c r="G33" s="43">
        <f t="shared" si="2"/>
        <v>0</v>
      </c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43"/>
    </row>
    <row r="34" spans="1:19" x14ac:dyDescent="0.25">
      <c r="A34" s="32">
        <f t="shared" si="0"/>
        <v>20</v>
      </c>
      <c r="B34" s="31" t="s">
        <v>35</v>
      </c>
      <c r="C34" s="46">
        <v>0</v>
      </c>
      <c r="D34" s="46">
        <v>0</v>
      </c>
      <c r="E34" s="43">
        <f t="shared" si="5"/>
        <v>0</v>
      </c>
      <c r="F34" s="43">
        <f t="shared" si="5"/>
        <v>0</v>
      </c>
      <c r="G34" s="43">
        <f t="shared" si="2"/>
        <v>0</v>
      </c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</row>
    <row r="35" spans="1:19" x14ac:dyDescent="0.25">
      <c r="A35" s="32">
        <f t="shared" si="0"/>
        <v>21</v>
      </c>
      <c r="C35" s="43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</row>
    <row r="36" spans="1:19" ht="13.8" thickBot="1" x14ac:dyDescent="0.3">
      <c r="A36" s="32">
        <f t="shared" si="0"/>
        <v>22</v>
      </c>
      <c r="B36" s="31" t="s">
        <v>36</v>
      </c>
      <c r="C36" s="48">
        <f>SUM(C28:C35)</f>
        <v>61572475.219999999</v>
      </c>
      <c r="D36" s="48">
        <f>SUM(D28:D35)</f>
        <v>24081320.310000002</v>
      </c>
      <c r="E36" s="48">
        <f>SUM(E28:E35)</f>
        <v>-5857609.4400000004</v>
      </c>
      <c r="F36" s="48">
        <f>SUM(F28:F35)</f>
        <v>-2553089.69</v>
      </c>
      <c r="G36" s="48">
        <f>SUM(G28:G35)</f>
        <v>38621548</v>
      </c>
      <c r="H36" s="43"/>
      <c r="I36" s="48">
        <f>SUM(I28:I35)</f>
        <v>0</v>
      </c>
      <c r="J36" s="48">
        <f>SUM(J28:J35)</f>
        <v>38621548.200000003</v>
      </c>
      <c r="K36" s="48">
        <f>SUM(K28:K35)</f>
        <v>0</v>
      </c>
      <c r="L36" s="43"/>
      <c r="M36" s="48">
        <f>SUM(M28:M35)</f>
        <v>0</v>
      </c>
      <c r="N36" s="48">
        <f>SUM(N28:N35)</f>
        <v>55714865.780000001</v>
      </c>
      <c r="O36" s="48">
        <f>SUM(O28:O35)</f>
        <v>0</v>
      </c>
      <c r="P36" s="43"/>
      <c r="Q36" s="48">
        <f>SUM(Q28:Q35)</f>
        <v>0</v>
      </c>
      <c r="R36" s="48">
        <f>SUM(R28:R35)</f>
        <v>21528230.620000001</v>
      </c>
      <c r="S36" s="48">
        <f>SUM(S28:S35)</f>
        <v>0</v>
      </c>
    </row>
    <row r="37" spans="1:19" ht="13.8" thickTop="1" x14ac:dyDescent="0.25">
      <c r="A37" s="32">
        <f t="shared" si="0"/>
        <v>23</v>
      </c>
      <c r="C37" s="49"/>
      <c r="D37" s="49"/>
      <c r="E37" s="49"/>
      <c r="F37" s="49"/>
      <c r="G37" s="49"/>
      <c r="H37" s="43"/>
      <c r="I37" s="49"/>
      <c r="J37" s="49"/>
      <c r="K37" s="49"/>
      <c r="L37" s="43"/>
      <c r="M37" s="49"/>
      <c r="N37" s="49"/>
      <c r="O37" s="49"/>
      <c r="P37" s="43"/>
      <c r="Q37" s="49"/>
      <c r="R37" s="49"/>
      <c r="S37" s="49"/>
    </row>
    <row r="38" spans="1:19" x14ac:dyDescent="0.25">
      <c r="A38" s="32">
        <f t="shared" si="0"/>
        <v>24</v>
      </c>
      <c r="B38" s="31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  <c r="O38" s="43"/>
      <c r="P38" s="43"/>
      <c r="Q38" s="43"/>
      <c r="R38" s="43"/>
      <c r="S38" s="43"/>
    </row>
    <row r="39" spans="1:19" x14ac:dyDescent="0.25">
      <c r="A39" s="32">
        <f t="shared" si="0"/>
        <v>25</v>
      </c>
      <c r="B39" s="29" t="s">
        <v>37</v>
      </c>
      <c r="C39" s="43" t="s">
        <v>38</v>
      </c>
      <c r="D39" s="43"/>
      <c r="E39" s="43"/>
      <c r="F39" s="43"/>
      <c r="G39" s="43"/>
      <c r="H39" s="43"/>
      <c r="I39" s="43"/>
      <c r="J39" s="43"/>
      <c r="K39" s="43"/>
      <c r="L39" s="43"/>
      <c r="M39" s="43"/>
      <c r="N39" s="43"/>
      <c r="O39" s="43"/>
      <c r="P39" s="43"/>
      <c r="Q39" s="43"/>
      <c r="R39" s="43"/>
      <c r="S39" s="43"/>
    </row>
    <row r="40" spans="1:19" x14ac:dyDescent="0.25">
      <c r="A40" s="32">
        <f t="shared" si="0"/>
        <v>26</v>
      </c>
      <c r="C40" s="43"/>
      <c r="D40" s="43"/>
      <c r="E40" s="43"/>
      <c r="F40" s="43"/>
      <c r="G40" s="43"/>
      <c r="H40" s="43"/>
      <c r="I40" s="43"/>
      <c r="J40" s="43"/>
      <c r="K40" s="43"/>
      <c r="L40" s="43"/>
      <c r="M40" s="43"/>
      <c r="N40" s="43"/>
      <c r="O40" s="43"/>
      <c r="P40" s="43"/>
      <c r="Q40" s="43"/>
      <c r="R40" s="43"/>
      <c r="S40" s="43"/>
    </row>
    <row r="41" spans="1:19" x14ac:dyDescent="0.25">
      <c r="A41" s="32">
        <f t="shared" si="0"/>
        <v>27</v>
      </c>
      <c r="B41" s="29" t="s">
        <v>54</v>
      </c>
      <c r="C41" s="43">
        <f>SUM(M41:O41)</f>
        <v>0</v>
      </c>
      <c r="D41" s="43">
        <f>SUM(Q41:S41)</f>
        <v>0</v>
      </c>
      <c r="E41" s="43"/>
      <c r="F41" s="43"/>
      <c r="G41" s="43">
        <f t="shared" ref="G41:G47" si="6">ROUND(SUM(C41:F41)/2,0)</f>
        <v>0</v>
      </c>
      <c r="H41" s="43"/>
      <c r="I41" s="43"/>
      <c r="J41" s="43">
        <f t="shared" ref="J41:J47" si="7">(N41+R41)/2</f>
        <v>0</v>
      </c>
      <c r="K41" s="43"/>
      <c r="L41" s="43"/>
      <c r="M41" s="46"/>
      <c r="N41" s="46">
        <v>0</v>
      </c>
      <c r="O41" s="46"/>
      <c r="P41" s="43"/>
      <c r="Q41" s="46"/>
      <c r="R41" s="46">
        <v>0</v>
      </c>
      <c r="S41" s="46"/>
    </row>
    <row r="42" spans="1:19" x14ac:dyDescent="0.25">
      <c r="A42" s="32">
        <f t="shared" si="0"/>
        <v>28</v>
      </c>
      <c r="B42" s="31" t="s">
        <v>83</v>
      </c>
      <c r="C42" s="43">
        <f>SUM(M42:O42)</f>
        <v>389955.59</v>
      </c>
      <c r="D42" s="43">
        <f>SUM(Q42:S42)</f>
        <v>1554.99</v>
      </c>
      <c r="E42" s="43"/>
      <c r="F42" s="43"/>
      <c r="G42" s="43">
        <f>ROUND(SUM(C42:F42)/2,0)</f>
        <v>195755</v>
      </c>
      <c r="H42" s="43"/>
      <c r="I42" s="43"/>
      <c r="J42" s="43">
        <f t="shared" si="7"/>
        <v>195755.29</v>
      </c>
      <c r="K42" s="43"/>
      <c r="L42" s="43"/>
      <c r="M42" s="46"/>
      <c r="N42" s="46">
        <v>389955.59</v>
      </c>
      <c r="O42" s="46"/>
      <c r="P42" s="43"/>
      <c r="Q42" s="46"/>
      <c r="R42" s="46">
        <v>1554.99</v>
      </c>
      <c r="S42" s="46"/>
    </row>
    <row r="43" spans="1:19" x14ac:dyDescent="0.25">
      <c r="A43" s="32">
        <f t="shared" si="0"/>
        <v>29</v>
      </c>
      <c r="B43" s="29" t="s">
        <v>49</v>
      </c>
      <c r="C43" s="46">
        <v>0</v>
      </c>
      <c r="D43" s="46">
        <v>0</v>
      </c>
      <c r="E43" s="43">
        <f t="shared" ref="E43:F47" si="8">-C43</f>
        <v>0</v>
      </c>
      <c r="F43" s="43">
        <f t="shared" si="8"/>
        <v>0</v>
      </c>
      <c r="G43" s="43">
        <f t="shared" si="6"/>
        <v>0</v>
      </c>
      <c r="H43" s="43"/>
      <c r="I43" s="43"/>
      <c r="J43" s="43">
        <f t="shared" si="7"/>
        <v>0</v>
      </c>
      <c r="K43" s="43"/>
      <c r="L43" s="43"/>
      <c r="M43" s="43"/>
      <c r="N43" s="43"/>
      <c r="O43" s="43"/>
      <c r="P43" s="43"/>
      <c r="Q43" s="43"/>
      <c r="R43" s="43"/>
      <c r="S43" s="43"/>
    </row>
    <row r="44" spans="1:19" x14ac:dyDescent="0.25">
      <c r="A44" s="32">
        <f t="shared" si="0"/>
        <v>30</v>
      </c>
      <c r="B44" s="31" t="s">
        <v>39</v>
      </c>
      <c r="C44" s="46">
        <v>3154097.39</v>
      </c>
      <c r="D44" s="46">
        <v>1374740.58</v>
      </c>
      <c r="E44" s="43">
        <f t="shared" si="8"/>
        <v>-3154097.39</v>
      </c>
      <c r="F44" s="43">
        <f t="shared" si="8"/>
        <v>-1374740.58</v>
      </c>
      <c r="G44" s="43">
        <f t="shared" si="6"/>
        <v>0</v>
      </c>
      <c r="H44" s="43"/>
      <c r="I44" s="43"/>
      <c r="J44" s="43">
        <f t="shared" si="7"/>
        <v>0</v>
      </c>
      <c r="K44" s="43"/>
      <c r="L44" s="43"/>
      <c r="M44" s="43"/>
      <c r="N44" s="43"/>
      <c r="O44" s="43"/>
      <c r="P44" s="43"/>
      <c r="Q44" s="43"/>
      <c r="R44" s="43"/>
      <c r="S44" s="43"/>
    </row>
    <row r="45" spans="1:19" x14ac:dyDescent="0.25">
      <c r="A45" s="32">
        <f t="shared" si="0"/>
        <v>31</v>
      </c>
      <c r="B45" s="31" t="s">
        <v>40</v>
      </c>
      <c r="C45" s="46">
        <v>0</v>
      </c>
      <c r="D45" s="46">
        <v>0</v>
      </c>
      <c r="E45" s="43">
        <f t="shared" si="8"/>
        <v>0</v>
      </c>
      <c r="F45" s="43">
        <f t="shared" si="8"/>
        <v>0</v>
      </c>
      <c r="G45" s="43">
        <f t="shared" si="6"/>
        <v>0</v>
      </c>
      <c r="H45" s="43"/>
      <c r="I45" s="43"/>
      <c r="J45" s="43">
        <f t="shared" si="7"/>
        <v>0</v>
      </c>
      <c r="K45" s="43"/>
      <c r="L45" s="43"/>
      <c r="M45" s="43"/>
      <c r="N45" s="43"/>
      <c r="O45" s="43"/>
      <c r="P45" s="43"/>
      <c r="Q45" s="43"/>
      <c r="R45" s="43"/>
      <c r="S45" s="43"/>
    </row>
    <row r="46" spans="1:19" x14ac:dyDescent="0.25">
      <c r="A46" s="32">
        <f t="shared" si="0"/>
        <v>32</v>
      </c>
      <c r="B46" s="31" t="s">
        <v>41</v>
      </c>
      <c r="C46" s="46">
        <v>0</v>
      </c>
      <c r="D46" s="46">
        <v>0</v>
      </c>
      <c r="E46" s="43">
        <f t="shared" si="8"/>
        <v>0</v>
      </c>
      <c r="F46" s="43">
        <f t="shared" si="8"/>
        <v>0</v>
      </c>
      <c r="G46" s="43">
        <f t="shared" si="6"/>
        <v>0</v>
      </c>
      <c r="H46" s="43"/>
      <c r="I46" s="43"/>
      <c r="J46" s="43">
        <f t="shared" si="7"/>
        <v>0</v>
      </c>
      <c r="K46" s="43"/>
      <c r="L46" s="43"/>
      <c r="M46" s="43"/>
      <c r="N46" s="43"/>
      <c r="O46" s="43"/>
      <c r="P46" s="43"/>
      <c r="Q46" s="43"/>
      <c r="R46" s="43"/>
      <c r="S46" s="43"/>
    </row>
    <row r="47" spans="1:19" x14ac:dyDescent="0.25">
      <c r="A47" s="32">
        <f t="shared" si="0"/>
        <v>33</v>
      </c>
      <c r="B47" s="29" t="s">
        <v>52</v>
      </c>
      <c r="C47" s="46">
        <v>0</v>
      </c>
      <c r="D47" s="46">
        <v>0</v>
      </c>
      <c r="E47" s="43">
        <f t="shared" si="8"/>
        <v>0</v>
      </c>
      <c r="F47" s="43">
        <f t="shared" si="8"/>
        <v>0</v>
      </c>
      <c r="G47" s="43">
        <f t="shared" si="6"/>
        <v>0</v>
      </c>
      <c r="H47" s="43"/>
      <c r="I47" s="43"/>
      <c r="J47" s="43">
        <f t="shared" si="7"/>
        <v>0</v>
      </c>
      <c r="K47" s="43"/>
      <c r="L47" s="43"/>
      <c r="M47" s="43"/>
      <c r="N47" s="43"/>
      <c r="O47" s="43"/>
      <c r="P47" s="43"/>
      <c r="Q47" s="43"/>
      <c r="R47" s="43"/>
      <c r="S47" s="43"/>
    </row>
    <row r="48" spans="1:19" x14ac:dyDescent="0.25">
      <c r="A48" s="32">
        <f t="shared" si="0"/>
        <v>34</v>
      </c>
      <c r="C48" s="43"/>
      <c r="D48" s="43"/>
      <c r="E48" s="43"/>
      <c r="F48" s="43"/>
      <c r="G48" s="43"/>
      <c r="H48" s="43"/>
      <c r="I48" s="43"/>
      <c r="J48" s="43"/>
      <c r="K48" s="43"/>
      <c r="L48" s="43"/>
      <c r="M48" s="43"/>
      <c r="N48" s="43"/>
      <c r="O48" s="43"/>
      <c r="P48" s="43"/>
      <c r="Q48" s="43"/>
      <c r="R48" s="43"/>
      <c r="S48" s="43"/>
    </row>
    <row r="49" spans="1:19" ht="13.8" thickBot="1" x14ac:dyDescent="0.3">
      <c r="A49" s="32">
        <f t="shared" si="0"/>
        <v>35</v>
      </c>
      <c r="B49" s="31"/>
      <c r="C49" s="48">
        <f>SUM(C41:C48)</f>
        <v>3544052.98</v>
      </c>
      <c r="D49" s="48">
        <f>SUM(D41:D48)</f>
        <v>1376295.57</v>
      </c>
      <c r="E49" s="48">
        <f>SUM(E41:E48)</f>
        <v>-3154097.39</v>
      </c>
      <c r="F49" s="48">
        <f>SUM(F41:F48)</f>
        <v>-1374740.58</v>
      </c>
      <c r="G49" s="48">
        <f>SUM(G41:G48)</f>
        <v>195755</v>
      </c>
      <c r="H49" s="43"/>
      <c r="I49" s="48">
        <f>SUM(I41:I48)</f>
        <v>0</v>
      </c>
      <c r="J49" s="48">
        <f>SUM(J41:J48)</f>
        <v>195755.29</v>
      </c>
      <c r="K49" s="48">
        <f>SUM(K41:K48)</f>
        <v>0</v>
      </c>
      <c r="L49" s="43"/>
      <c r="M49" s="48">
        <f>SUM(M41:M48)</f>
        <v>0</v>
      </c>
      <c r="N49" s="48">
        <f>SUM(N41:N48)</f>
        <v>389955.59</v>
      </c>
      <c r="O49" s="48">
        <f>SUM(O41:O48)</f>
        <v>0</v>
      </c>
      <c r="P49" s="43"/>
      <c r="Q49" s="48">
        <f>SUM(Q41:Q48)</f>
        <v>0</v>
      </c>
      <c r="R49" s="48">
        <f>SUM(R41:R48)</f>
        <v>1554.99</v>
      </c>
      <c r="S49" s="48">
        <f>SUM(S41:S48)</f>
        <v>0</v>
      </c>
    </row>
    <row r="50" spans="1:19" ht="13.8" thickTop="1" x14ac:dyDescent="0.25">
      <c r="A50" s="32">
        <f t="shared" si="0"/>
        <v>36</v>
      </c>
      <c r="C50" s="49"/>
      <c r="D50" s="49"/>
      <c r="E50" s="49"/>
      <c r="F50" s="49"/>
      <c r="G50" s="49"/>
      <c r="H50" s="43"/>
      <c r="I50" s="49"/>
      <c r="J50" s="49"/>
      <c r="K50" s="49"/>
      <c r="L50" s="43"/>
      <c r="M50" s="49"/>
      <c r="N50" s="49"/>
      <c r="O50" s="49"/>
      <c r="P50" s="43"/>
      <c r="Q50" s="49"/>
      <c r="R50" s="49"/>
      <c r="S50" s="49"/>
    </row>
    <row r="51" spans="1:19" x14ac:dyDescent="0.25">
      <c r="A51" s="32">
        <f t="shared" si="0"/>
        <v>37</v>
      </c>
      <c r="C51" s="43"/>
      <c r="D51" s="43"/>
      <c r="E51" s="43"/>
      <c r="F51" s="43"/>
      <c r="G51" s="43"/>
      <c r="H51" s="43"/>
      <c r="I51" s="43"/>
      <c r="J51" s="43"/>
      <c r="K51" s="43"/>
      <c r="L51" s="43"/>
      <c r="M51" s="43"/>
      <c r="N51" s="43"/>
      <c r="O51" s="43"/>
      <c r="P51" s="43"/>
      <c r="Q51" s="43"/>
      <c r="R51" s="43"/>
      <c r="S51" s="43"/>
    </row>
    <row r="52" spans="1:19" x14ac:dyDescent="0.25">
      <c r="A52" s="32">
        <f t="shared" si="0"/>
        <v>38</v>
      </c>
      <c r="C52" s="43"/>
      <c r="D52" s="43"/>
      <c r="E52" s="43"/>
      <c r="F52" s="43"/>
      <c r="G52" s="43"/>
      <c r="H52" s="43"/>
      <c r="I52" s="43"/>
      <c r="J52" s="43"/>
      <c r="K52" s="43"/>
      <c r="L52" s="43"/>
      <c r="P52" s="43"/>
      <c r="Q52" s="43"/>
      <c r="R52" s="43"/>
      <c r="S52" s="43"/>
    </row>
    <row r="53" spans="1:19" x14ac:dyDescent="0.25">
      <c r="A53" s="32">
        <f t="shared" si="0"/>
        <v>39</v>
      </c>
      <c r="B53" s="29" t="s">
        <v>53</v>
      </c>
      <c r="C53" s="43">
        <f>SUM(M53:O53)</f>
        <v>11648028.890000001</v>
      </c>
      <c r="D53" s="43">
        <f>SUM(Q53:S53)</f>
        <v>4680013.8899999997</v>
      </c>
      <c r="E53" s="43"/>
      <c r="F53" s="43"/>
      <c r="G53" s="43">
        <f>ROUND(SUM(C53:F53)/2,0)</f>
        <v>8164021</v>
      </c>
      <c r="H53" s="43"/>
      <c r="I53" s="43"/>
      <c r="J53" s="43">
        <f>(N53+R53)/2</f>
        <v>8164021.3900000006</v>
      </c>
      <c r="K53" s="43"/>
      <c r="L53" s="43"/>
      <c r="M53" s="46"/>
      <c r="N53" s="46">
        <v>11648028.890000001</v>
      </c>
      <c r="O53" s="46"/>
      <c r="P53" s="43"/>
      <c r="Q53" s="46"/>
      <c r="R53" s="46">
        <v>4680013.8899999997</v>
      </c>
      <c r="S53" s="46"/>
    </row>
    <row r="54" spans="1:19" x14ac:dyDescent="0.25">
      <c r="A54" s="32">
        <f t="shared" si="0"/>
        <v>40</v>
      </c>
      <c r="B54" s="29" t="s">
        <v>50</v>
      </c>
      <c r="C54" s="46">
        <v>0</v>
      </c>
      <c r="D54" s="46">
        <v>0</v>
      </c>
      <c r="E54" s="43">
        <f>-C54</f>
        <v>0</v>
      </c>
      <c r="F54" s="43">
        <f>-D54</f>
        <v>0</v>
      </c>
      <c r="G54" s="43">
        <f>ROUND(SUM(C54:F54)/2,0)</f>
        <v>0</v>
      </c>
      <c r="H54" s="43"/>
      <c r="I54" s="43"/>
      <c r="J54" s="43"/>
      <c r="K54" s="43"/>
      <c r="L54" s="43"/>
      <c r="M54" s="43"/>
      <c r="N54" s="43"/>
      <c r="O54" s="43"/>
      <c r="P54" s="43"/>
      <c r="Q54" s="43"/>
      <c r="R54" s="43"/>
      <c r="S54" s="43"/>
    </row>
    <row r="55" spans="1:19" x14ac:dyDescent="0.25">
      <c r="A55" s="32">
        <f t="shared" si="0"/>
        <v>41</v>
      </c>
      <c r="C55" s="43"/>
      <c r="D55" s="43"/>
      <c r="E55" s="43"/>
      <c r="F55" s="43"/>
      <c r="G55" s="43"/>
      <c r="H55" s="43"/>
      <c r="I55" s="43"/>
      <c r="J55" s="43"/>
      <c r="K55" s="43"/>
      <c r="L55" s="43"/>
      <c r="M55" s="50"/>
      <c r="N55" s="50"/>
      <c r="O55" s="43"/>
      <c r="P55" s="43"/>
      <c r="Q55" s="50"/>
      <c r="R55" s="50"/>
      <c r="S55" s="43"/>
    </row>
    <row r="56" spans="1:19" ht="13.8" thickBot="1" x14ac:dyDescent="0.3">
      <c r="A56" s="32">
        <f t="shared" si="0"/>
        <v>42</v>
      </c>
      <c r="B56" s="31" t="s">
        <v>42</v>
      </c>
      <c r="C56" s="48">
        <f>SUM(C49:C55)</f>
        <v>15192081.870000001</v>
      </c>
      <c r="D56" s="48">
        <f>SUM(D49:D55)</f>
        <v>6056309.46</v>
      </c>
      <c r="E56" s="48">
        <f>SUM(E49:E55)</f>
        <v>-3154097.39</v>
      </c>
      <c r="F56" s="48">
        <f>SUM(F49:F55)</f>
        <v>-1374740.58</v>
      </c>
      <c r="G56" s="48">
        <f>SUM(G49:G55)</f>
        <v>8359776</v>
      </c>
      <c r="H56" s="43"/>
      <c r="I56" s="48">
        <f>SUM(I49:I55)</f>
        <v>0</v>
      </c>
      <c r="J56" s="48">
        <f>SUM(J49:J55)</f>
        <v>8359776.6800000006</v>
      </c>
      <c r="K56" s="48">
        <f>SUM(K49:K55)</f>
        <v>0</v>
      </c>
      <c r="L56" s="43"/>
      <c r="M56" s="51">
        <f>SUM(M49:M55)</f>
        <v>0</v>
      </c>
      <c r="N56" s="51">
        <f>SUM(N49:N55)</f>
        <v>12037984.48</v>
      </c>
      <c r="O56" s="52">
        <f>SUM(O49:O55)</f>
        <v>0</v>
      </c>
      <c r="P56" s="43"/>
      <c r="Q56" s="51">
        <f>SUM(Q49:Q55)</f>
        <v>0</v>
      </c>
      <c r="R56" s="51">
        <f>SUM(R49:R55)</f>
        <v>4681568.88</v>
      </c>
      <c r="S56" s="52">
        <f>SUM(S49:S55)</f>
        <v>0</v>
      </c>
    </row>
    <row r="57" spans="1:19" ht="13.8" thickTop="1" x14ac:dyDescent="0.25">
      <c r="A57" s="32">
        <f t="shared" si="0"/>
        <v>43</v>
      </c>
      <c r="C57" s="49"/>
      <c r="D57" s="49"/>
      <c r="E57" s="49"/>
      <c r="F57" s="49"/>
      <c r="G57" s="49"/>
      <c r="H57" s="43"/>
      <c r="I57" s="49"/>
      <c r="J57" s="49"/>
      <c r="K57" s="49"/>
      <c r="L57" s="43"/>
      <c r="P57" s="43"/>
      <c r="Q57" s="43"/>
      <c r="R57" s="43"/>
      <c r="S57" s="43"/>
    </row>
    <row r="58" spans="1:19" x14ac:dyDescent="0.25">
      <c r="A58" s="32">
        <f t="shared" si="0"/>
        <v>44</v>
      </c>
      <c r="C58" s="43"/>
      <c r="D58" s="43"/>
      <c r="E58" s="43"/>
      <c r="F58" s="43"/>
      <c r="G58" s="43"/>
      <c r="H58" s="43"/>
      <c r="I58" s="43"/>
      <c r="J58" s="43"/>
      <c r="K58" s="43"/>
      <c r="L58" s="43"/>
      <c r="P58" s="43"/>
      <c r="Q58" s="43"/>
      <c r="R58" s="43"/>
      <c r="S58" s="43"/>
    </row>
    <row r="59" spans="1:19" x14ac:dyDescent="0.25">
      <c r="A59" s="32">
        <f t="shared" si="0"/>
        <v>45</v>
      </c>
      <c r="B59" s="31" t="s">
        <v>43</v>
      </c>
      <c r="C59" s="43"/>
      <c r="D59" s="43"/>
      <c r="E59" s="43"/>
      <c r="F59" s="43"/>
      <c r="G59" s="43"/>
      <c r="H59" s="43"/>
      <c r="I59" s="43"/>
      <c r="J59" s="43"/>
      <c r="K59" s="43"/>
      <c r="L59" s="43"/>
      <c r="P59" s="43"/>
      <c r="Q59" s="43"/>
      <c r="R59" s="43"/>
      <c r="S59" s="43"/>
    </row>
    <row r="60" spans="1:19" x14ac:dyDescent="0.25">
      <c r="A60" s="32">
        <f t="shared" si="0"/>
        <v>46</v>
      </c>
      <c r="C60" s="43"/>
      <c r="D60" s="43"/>
      <c r="E60" s="43"/>
      <c r="F60" s="43"/>
      <c r="G60" s="43"/>
      <c r="H60" s="43"/>
      <c r="I60" s="43"/>
      <c r="J60" s="43"/>
      <c r="K60" s="43"/>
      <c r="L60" s="43"/>
      <c r="P60" s="43"/>
      <c r="Q60" s="43"/>
      <c r="R60" s="43"/>
      <c r="S60" s="43"/>
    </row>
    <row r="61" spans="1:19" x14ac:dyDescent="0.25">
      <c r="A61" s="32">
        <f t="shared" si="0"/>
        <v>47</v>
      </c>
      <c r="B61" s="31" t="s">
        <v>44</v>
      </c>
      <c r="C61" s="43"/>
      <c r="D61" s="43"/>
      <c r="E61" s="43"/>
      <c r="F61" s="43"/>
      <c r="G61" s="43"/>
      <c r="H61" s="43"/>
      <c r="I61" s="43"/>
      <c r="J61" s="43"/>
      <c r="K61" s="43"/>
      <c r="L61" s="43"/>
      <c r="M61" s="43"/>
      <c r="N61" s="43"/>
      <c r="O61" s="43"/>
      <c r="P61" s="43"/>
      <c r="Q61" s="43"/>
      <c r="R61" s="43"/>
      <c r="S61" s="43"/>
    </row>
    <row r="62" spans="1:19" x14ac:dyDescent="0.25">
      <c r="A62" s="32">
        <f t="shared" si="0"/>
        <v>48</v>
      </c>
      <c r="C62" s="43"/>
      <c r="D62" s="53"/>
      <c r="E62" s="53"/>
      <c r="F62" s="53"/>
      <c r="G62" s="53"/>
      <c r="H62" s="43"/>
      <c r="I62" s="53"/>
      <c r="J62" s="53"/>
      <c r="K62" s="53"/>
      <c r="L62" s="43"/>
      <c r="M62" s="43"/>
      <c r="N62" s="43"/>
      <c r="O62" s="43"/>
      <c r="P62" s="43"/>
      <c r="Q62" s="43"/>
      <c r="R62" s="43"/>
      <c r="S62" s="43"/>
    </row>
    <row r="63" spans="1:19" x14ac:dyDescent="0.25">
      <c r="A63" s="32">
        <f t="shared" si="0"/>
        <v>49</v>
      </c>
      <c r="B63" s="31"/>
      <c r="C63" s="43"/>
      <c r="D63" s="53"/>
      <c r="E63" s="53"/>
      <c r="F63" s="53"/>
      <c r="G63" s="53"/>
      <c r="H63" s="43"/>
      <c r="I63" s="53"/>
      <c r="J63" s="53"/>
      <c r="K63" s="53"/>
      <c r="L63" s="43"/>
      <c r="M63" s="43"/>
      <c r="N63" s="43"/>
      <c r="O63" s="43"/>
      <c r="P63" s="43"/>
      <c r="Q63" s="43"/>
      <c r="R63" s="43"/>
      <c r="S63" s="43"/>
    </row>
    <row r="64" spans="1:19" x14ac:dyDescent="0.25">
      <c r="A64" s="32">
        <f t="shared" si="0"/>
        <v>50</v>
      </c>
      <c r="B64" s="31"/>
      <c r="C64" s="43"/>
      <c r="D64" s="43"/>
      <c r="E64" s="43"/>
      <c r="F64" s="43"/>
      <c r="G64" s="43"/>
      <c r="H64" s="43"/>
      <c r="I64" s="43"/>
      <c r="J64" s="43"/>
      <c r="K64" s="43"/>
      <c r="L64" s="43"/>
      <c r="M64" s="43"/>
      <c r="N64" s="43"/>
      <c r="O64" s="43"/>
      <c r="P64" s="43"/>
      <c r="Q64" s="43"/>
      <c r="R64" s="43"/>
      <c r="S64" s="43"/>
    </row>
    <row r="65" spans="1:19" x14ac:dyDescent="0.25">
      <c r="A65" s="32">
        <f t="shared" si="0"/>
        <v>51</v>
      </c>
      <c r="C65" s="43"/>
      <c r="D65" s="43"/>
      <c r="E65" s="43"/>
      <c r="F65" s="43"/>
      <c r="G65" s="43"/>
      <c r="H65" s="43"/>
      <c r="I65" s="43"/>
      <c r="J65" s="43"/>
      <c r="K65" s="43"/>
      <c r="L65" s="43"/>
      <c r="M65" s="43"/>
      <c r="N65" s="43"/>
      <c r="O65" s="43"/>
      <c r="P65" s="43"/>
      <c r="Q65" s="43"/>
      <c r="R65" s="43"/>
      <c r="S65" s="43"/>
    </row>
    <row r="66" spans="1:19" x14ac:dyDescent="0.25">
      <c r="A66" s="32">
        <f t="shared" si="0"/>
        <v>52</v>
      </c>
      <c r="B66" s="29" t="s">
        <v>45</v>
      </c>
      <c r="C66" s="43"/>
      <c r="D66" s="43"/>
      <c r="E66" s="43"/>
      <c r="F66" s="43"/>
      <c r="G66" s="43"/>
      <c r="H66" s="43"/>
      <c r="I66" s="43"/>
      <c r="J66" s="43"/>
      <c r="K66" s="43"/>
      <c r="L66" s="43"/>
      <c r="M66" s="43"/>
      <c r="N66" s="43"/>
      <c r="O66" s="43"/>
      <c r="P66" s="43"/>
      <c r="Q66" s="43"/>
      <c r="R66" s="43"/>
      <c r="S66" s="43"/>
    </row>
    <row r="67" spans="1:19" x14ac:dyDescent="0.25">
      <c r="A67" s="32">
        <f t="shared" si="0"/>
        <v>53</v>
      </c>
      <c r="B67" s="29" t="s">
        <v>46</v>
      </c>
      <c r="C67" s="43"/>
      <c r="D67" s="43"/>
      <c r="E67" s="43"/>
      <c r="F67" s="43"/>
      <c r="G67" s="43"/>
      <c r="H67" s="43"/>
      <c r="I67" s="43"/>
      <c r="J67" s="43"/>
      <c r="K67" s="43"/>
      <c r="L67" s="43"/>
      <c r="M67" s="43"/>
      <c r="N67" s="43"/>
      <c r="O67" s="43"/>
      <c r="P67" s="43"/>
      <c r="Q67" s="43"/>
      <c r="R67" s="43"/>
      <c r="S67" s="43"/>
    </row>
    <row r="68" spans="1:19" x14ac:dyDescent="0.25">
      <c r="A68" s="32">
        <f t="shared" si="0"/>
        <v>54</v>
      </c>
      <c r="B68" s="31" t="s">
        <v>47</v>
      </c>
      <c r="C68" s="43">
        <f>SUM(M68:O68)</f>
        <v>0</v>
      </c>
      <c r="D68" s="43">
        <f>SUM(Q68:S68)</f>
        <v>0</v>
      </c>
      <c r="E68" s="43"/>
      <c r="F68" s="43"/>
      <c r="G68" s="43">
        <f>ROUND(SUM(C68:F68)/2,0)</f>
        <v>0</v>
      </c>
      <c r="H68" s="43"/>
      <c r="I68" s="43"/>
      <c r="J68" s="43">
        <f>(N68+R68)/2</f>
        <v>0</v>
      </c>
      <c r="K68" s="43"/>
      <c r="L68" s="43"/>
      <c r="M68" s="46"/>
      <c r="N68" s="46">
        <v>0</v>
      </c>
      <c r="O68" s="46"/>
      <c r="P68" s="43"/>
      <c r="Q68" s="46"/>
      <c r="R68" s="46">
        <v>0</v>
      </c>
      <c r="S68" s="46"/>
    </row>
    <row r="69" spans="1:19" x14ac:dyDescent="0.25">
      <c r="A69" s="32">
        <f t="shared" si="0"/>
        <v>55</v>
      </c>
      <c r="B69" s="31"/>
      <c r="C69" s="43"/>
      <c r="D69" s="43"/>
      <c r="E69" s="43"/>
      <c r="F69" s="43"/>
      <c r="G69" s="43"/>
      <c r="H69" s="43"/>
      <c r="I69" s="43"/>
      <c r="J69" s="43"/>
      <c r="K69" s="43"/>
      <c r="L69" s="43"/>
      <c r="M69" s="43"/>
      <c r="N69" s="43"/>
      <c r="O69" s="43"/>
      <c r="P69" s="43"/>
      <c r="Q69" s="43"/>
      <c r="R69" s="43"/>
      <c r="S69" s="43"/>
    </row>
    <row r="70" spans="1:19" x14ac:dyDescent="0.25">
      <c r="A70" s="32">
        <f t="shared" si="0"/>
        <v>56</v>
      </c>
      <c r="B70" s="31"/>
      <c r="C70" s="43"/>
      <c r="D70" s="43"/>
      <c r="E70" s="43"/>
      <c r="F70" s="43"/>
      <c r="G70" s="43"/>
      <c r="H70" s="43"/>
      <c r="I70" s="43"/>
      <c r="J70" s="43"/>
      <c r="K70" s="43"/>
      <c r="L70" s="43"/>
      <c r="M70" s="43"/>
      <c r="N70" s="43"/>
      <c r="O70" s="43"/>
      <c r="P70" s="43"/>
      <c r="Q70" s="43"/>
      <c r="R70" s="43"/>
      <c r="S70" s="43"/>
    </row>
    <row r="71" spans="1:19" ht="13.8" thickBot="1" x14ac:dyDescent="0.3">
      <c r="A71" s="32">
        <f t="shared" si="0"/>
        <v>57</v>
      </c>
      <c r="B71" s="29" t="s">
        <v>48</v>
      </c>
      <c r="C71" s="48">
        <f>SUM(C68:C70)</f>
        <v>0</v>
      </c>
      <c r="D71" s="48">
        <f>SUM(D68:D70)</f>
        <v>0</v>
      </c>
      <c r="E71" s="48">
        <f>SUM(E68:E70)</f>
        <v>0</v>
      </c>
      <c r="F71" s="48">
        <f>SUM(F68:F70)</f>
        <v>0</v>
      </c>
      <c r="G71" s="48">
        <f>SUM(G68:G70)</f>
        <v>0</v>
      </c>
      <c r="H71" s="43"/>
      <c r="I71" s="48">
        <f>SUM(I68:I70)</f>
        <v>0</v>
      </c>
      <c r="J71" s="48">
        <f>SUM(J68:J70)</f>
        <v>0</v>
      </c>
      <c r="K71" s="48">
        <f>SUM(K68:K70)</f>
        <v>0</v>
      </c>
      <c r="L71" s="43"/>
      <c r="M71" s="48">
        <f>SUM(M68:M70)</f>
        <v>0</v>
      </c>
      <c r="N71" s="48">
        <f>SUM(N68:N70)</f>
        <v>0</v>
      </c>
      <c r="O71" s="48">
        <f>SUM(O68:O70)</f>
        <v>0</v>
      </c>
      <c r="P71" s="43"/>
      <c r="Q71" s="48">
        <f>SUM(Q68:Q70)</f>
        <v>0</v>
      </c>
      <c r="R71" s="48">
        <f>SUM(R68:R70)</f>
        <v>0</v>
      </c>
      <c r="S71" s="48">
        <f>SUM(S68:S70)</f>
        <v>0</v>
      </c>
    </row>
    <row r="72" spans="1:19" ht="13.8" thickTop="1" x14ac:dyDescent="0.25">
      <c r="A72" s="32"/>
      <c r="C72" s="49"/>
      <c r="D72" s="49"/>
      <c r="E72" s="49"/>
      <c r="F72" s="49"/>
      <c r="G72" s="49"/>
      <c r="H72" s="43"/>
      <c r="I72" s="49"/>
      <c r="J72" s="49"/>
      <c r="K72" s="49"/>
      <c r="L72" s="43"/>
      <c r="M72" s="49"/>
      <c r="N72" s="49"/>
      <c r="O72" s="49"/>
      <c r="P72" s="43"/>
      <c r="Q72" s="49"/>
      <c r="R72" s="49"/>
      <c r="S72" s="49"/>
    </row>
    <row r="73" spans="1:19" x14ac:dyDescent="0.25">
      <c r="A73" s="32"/>
      <c r="C73" s="43"/>
      <c r="D73" s="43"/>
      <c r="E73" s="43"/>
      <c r="F73" s="43"/>
      <c r="G73" s="43"/>
      <c r="H73" s="43"/>
      <c r="I73" s="43"/>
      <c r="J73" s="43"/>
      <c r="K73" s="43"/>
      <c r="L73" s="43"/>
      <c r="M73" s="43"/>
      <c r="N73" s="43"/>
      <c r="O73" s="43"/>
      <c r="P73" s="43"/>
      <c r="Q73" s="43"/>
      <c r="R73" s="43"/>
      <c r="S73" s="43"/>
    </row>
  </sheetData>
  <pageMargins left="0.75" right="0.25" top="0.5" bottom="0.5" header="0.25" footer="0.25"/>
  <pageSetup scale="36" orientation="landscape" r:id="rId1"/>
  <headerFooter alignWithMargins="0">
    <oddHeader>&amp;RSTATEMENT AF
PAGE &amp;P OF &amp;N</oddHeader>
  </headerFooter>
  <rowBreaks count="1" manualBreakCount="1">
    <brk id="37" max="18" man="1"/>
  </rowBreaks>
  <colBreaks count="3" manualBreakCount="3">
    <brk id="7" max="112" man="1"/>
    <brk id="11" max="1048575" man="1"/>
    <brk id="15" max="1048575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40</vt:i4>
      </vt:variant>
    </vt:vector>
  </HeadingPairs>
  <TitlesOfParts>
    <vt:vector size="50" baseType="lpstr">
      <vt:lpstr>APTCo STATEMENT AF</vt:lpstr>
      <vt:lpstr>APTCo STATEMENT AG</vt:lpstr>
      <vt:lpstr>IMTCo STATEMENT AF</vt:lpstr>
      <vt:lpstr>IMTCo STATEMENT AG</vt:lpstr>
      <vt:lpstr>KTCo STATEMENT AF</vt:lpstr>
      <vt:lpstr>KTCo STATEMENT AG</vt:lpstr>
      <vt:lpstr>OHTCo STATEMENT AF</vt:lpstr>
      <vt:lpstr>OHTCo STATEMENT AG</vt:lpstr>
      <vt:lpstr>WVTCo STATEMENT AF</vt:lpstr>
      <vt:lpstr>WVTCo STATEMENT AG</vt:lpstr>
      <vt:lpstr>'IMTCo STATEMENT AF'!HEADA</vt:lpstr>
      <vt:lpstr>'KTCo STATEMENT AF'!HEADA</vt:lpstr>
      <vt:lpstr>'OHTCo STATEMENT AF'!HEADA</vt:lpstr>
      <vt:lpstr>'WVTCo STATEMENT AF'!HEADA</vt:lpstr>
      <vt:lpstr>HEADA</vt:lpstr>
      <vt:lpstr>'IMTCo STATEMENT AG'!HEADB</vt:lpstr>
      <vt:lpstr>'KTCo STATEMENT AG'!HEADB</vt:lpstr>
      <vt:lpstr>'OHTCo STATEMENT AG'!HEADB</vt:lpstr>
      <vt:lpstr>'WVTCo STATEMENT AG'!HEADB</vt:lpstr>
      <vt:lpstr>HEADB</vt:lpstr>
      <vt:lpstr>'IMTCo STATEMENT AF'!PAGEA</vt:lpstr>
      <vt:lpstr>'KTCo STATEMENT AF'!PAGEA</vt:lpstr>
      <vt:lpstr>'OHTCo STATEMENT AF'!PAGEA</vt:lpstr>
      <vt:lpstr>'WVTCo STATEMENT AF'!PAGEA</vt:lpstr>
      <vt:lpstr>PAGEA</vt:lpstr>
      <vt:lpstr>'IMTCo STATEMENT AG'!PAGEB</vt:lpstr>
      <vt:lpstr>'KTCo STATEMENT AG'!PAGEB</vt:lpstr>
      <vt:lpstr>'OHTCo STATEMENT AG'!PAGEB</vt:lpstr>
      <vt:lpstr>'WVTCo STATEMENT AG'!PAGEB</vt:lpstr>
      <vt:lpstr>PAGEB</vt:lpstr>
      <vt:lpstr>'APTCo STATEMENT AF'!Print_Area</vt:lpstr>
      <vt:lpstr>'APTCo STATEMENT AG'!Print_Area</vt:lpstr>
      <vt:lpstr>'IMTCo STATEMENT AF'!Print_Area</vt:lpstr>
      <vt:lpstr>'IMTCo STATEMENT AG'!Print_Area</vt:lpstr>
      <vt:lpstr>'KTCo STATEMENT AF'!Print_Area</vt:lpstr>
      <vt:lpstr>'KTCo STATEMENT AG'!Print_Area</vt:lpstr>
      <vt:lpstr>'OHTCo STATEMENT AF'!Print_Area</vt:lpstr>
      <vt:lpstr>'OHTCo STATEMENT AG'!Print_Area</vt:lpstr>
      <vt:lpstr>'WVTCo STATEMENT AF'!Print_Area</vt:lpstr>
      <vt:lpstr>'WVTCo STATEMENT AG'!Print_Area</vt:lpstr>
      <vt:lpstr>'APTCo STATEMENT AF'!Print_Titles</vt:lpstr>
      <vt:lpstr>'APTCo STATEMENT AG'!Print_Titles</vt:lpstr>
      <vt:lpstr>'IMTCo STATEMENT AF'!Print_Titles</vt:lpstr>
      <vt:lpstr>'IMTCo STATEMENT AG'!Print_Titles</vt:lpstr>
      <vt:lpstr>'KTCo STATEMENT AF'!Print_Titles</vt:lpstr>
      <vt:lpstr>'KTCo STATEMENT AG'!Print_Titles</vt:lpstr>
      <vt:lpstr>'OHTCo STATEMENT AF'!Print_Titles</vt:lpstr>
      <vt:lpstr>'OHTCo STATEMENT AG'!Print_Titles</vt:lpstr>
      <vt:lpstr>'WVTCo STATEMENT AF'!Print_Titles</vt:lpstr>
      <vt:lpstr>'WVTCo STATEMENT AG'!Print_Titles</vt:lpstr>
    </vt:vector>
  </TitlesOfParts>
  <Company>IT-CPS-6/6/2-(Help#=8-835-3050) Full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s182891</dc:creator>
  <cp:lastModifiedBy>s632389</cp:lastModifiedBy>
  <cp:lastPrinted>2016-05-23T19:10:00Z</cp:lastPrinted>
  <dcterms:created xsi:type="dcterms:W3CDTF">2005-02-17T15:01:25Z</dcterms:created>
  <dcterms:modified xsi:type="dcterms:W3CDTF">2016-05-23T22:53:06Z</dcterms:modified>
</cp:coreProperties>
</file>